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C:\Users\Bertolotti\Desktop\A C Bertolotti\Linee Guida Valutazione\Metodologia di valutazione 2023\Metodologia di valutazione 2023\"/>
    </mc:Choice>
  </mc:AlternateContent>
  <xr:revisionPtr revIDLastSave="0" documentId="13_ncr:1_{28054933-0A34-472B-AAAE-448F3D4E7E8B}" xr6:coauthVersionLast="47" xr6:coauthVersionMax="47" xr10:uidLastSave="{00000000-0000-0000-0000-000000000000}"/>
  <bookViews>
    <workbookView xWindow="-108" yWindow="-108" windowWidth="23256" windowHeight="12456" tabRatio="685" activeTab="5" xr2:uid="{00000000-000D-0000-FFFF-FFFF00000000}"/>
  </bookViews>
  <sheets>
    <sheet name="Istruttore direttivo_amministra" sheetId="3" r:id="rId1"/>
    <sheet name="Esecutore collaboratore amminis" sheetId="10" r:id="rId2"/>
    <sheet name="Polizia locale" sheetId="15" r:id="rId3"/>
    <sheet name="Educatore" sheetId="11" r:id="rId4"/>
    <sheet name="Operaio" sheetId="12" r:id="rId5"/>
    <sheet name="ASA" sheetId="13" r:id="rId6"/>
  </sheets>
  <definedNames>
    <definedName name="_xlnm.Print_Area" localSheetId="5">ASA!$B$1:$K$88</definedName>
    <definedName name="_xlnm.Print_Area" localSheetId="3">Educatore!$B$1:$K$88</definedName>
    <definedName name="_xlnm.Print_Area" localSheetId="1">'Esecutore collaboratore amminis'!$B$1:$K$88</definedName>
    <definedName name="_xlnm.Print_Area" localSheetId="0">'Istruttore direttivo_amministra'!$B$1:$K$88</definedName>
    <definedName name="_xlnm.Print_Area" localSheetId="4">Operaio!$B$1:$K$88</definedName>
    <definedName name="_xlnm.Print_Area" localSheetId="2">'Polizia locale'!$B$1:$K$88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1" i="3" l="1"/>
  <c r="C51" i="10"/>
  <c r="C51" i="15"/>
  <c r="C51" i="11"/>
  <c r="C51" i="12"/>
  <c r="C51" i="13"/>
  <c r="C50" i="3"/>
  <c r="C50" i="10"/>
  <c r="C50" i="15"/>
  <c r="C50" i="11"/>
  <c r="C50" i="12"/>
  <c r="C50" i="13"/>
  <c r="C49" i="3"/>
  <c r="C49" i="10"/>
  <c r="C49" i="15"/>
  <c r="C49" i="11"/>
  <c r="C49" i="12"/>
  <c r="C49" i="13"/>
  <c r="C48" i="3"/>
  <c r="C48" i="10"/>
  <c r="C48" i="15"/>
  <c r="C48" i="11"/>
  <c r="C48" i="12"/>
  <c r="C48" i="13"/>
  <c r="C47" i="3"/>
  <c r="C47" i="10"/>
  <c r="C47" i="15"/>
  <c r="C47" i="11"/>
  <c r="C47" i="12"/>
  <c r="C47" i="13"/>
  <c r="B51" i="3"/>
  <c r="B51" i="10"/>
  <c r="B51" i="15"/>
  <c r="B51" i="11"/>
  <c r="B51" i="12"/>
  <c r="B51" i="13"/>
  <c r="B50" i="3"/>
  <c r="B50" i="10"/>
  <c r="B50" i="15"/>
  <c r="B50" i="11"/>
  <c r="B50" i="12"/>
  <c r="B50" i="13"/>
  <c r="B49" i="3"/>
  <c r="B49" i="10"/>
  <c r="B49" i="15"/>
  <c r="B49" i="11"/>
  <c r="B49" i="12"/>
  <c r="B49" i="13"/>
  <c r="B48" i="3"/>
  <c r="B48" i="10"/>
  <c r="B48" i="15"/>
  <c r="B48" i="11"/>
  <c r="B48" i="12"/>
  <c r="B48" i="13"/>
  <c r="B47" i="3"/>
  <c r="B47" i="10"/>
  <c r="B47" i="15"/>
  <c r="B47" i="11"/>
  <c r="B47" i="12"/>
  <c r="B47" i="13"/>
  <c r="I93" i="15" l="1"/>
  <c r="H93" i="15"/>
  <c r="G93" i="15"/>
  <c r="F93" i="15"/>
  <c r="E93" i="15"/>
  <c r="D93" i="15"/>
  <c r="C93" i="15"/>
  <c r="J93" i="15" s="1"/>
  <c r="K93" i="15" s="1"/>
  <c r="I92" i="15"/>
  <c r="H92" i="15"/>
  <c r="G92" i="15"/>
  <c r="F92" i="15"/>
  <c r="E92" i="15"/>
  <c r="D92" i="15"/>
  <c r="C92" i="15"/>
  <c r="J92" i="15" s="1"/>
  <c r="C75" i="15"/>
  <c r="J74" i="15"/>
  <c r="I74" i="15"/>
  <c r="H74" i="15"/>
  <c r="G74" i="15"/>
  <c r="F74" i="15"/>
  <c r="E74" i="15"/>
  <c r="D74" i="15"/>
  <c r="J68" i="15"/>
  <c r="I68" i="15"/>
  <c r="H68" i="15"/>
  <c r="G68" i="15"/>
  <c r="F68" i="15"/>
  <c r="E68" i="15"/>
  <c r="D68" i="15"/>
  <c r="J63" i="15"/>
  <c r="I63" i="15"/>
  <c r="H63" i="15"/>
  <c r="G63" i="15"/>
  <c r="F63" i="15"/>
  <c r="E63" i="15"/>
  <c r="D63" i="15"/>
  <c r="J58" i="15"/>
  <c r="I58" i="15"/>
  <c r="H58" i="15"/>
  <c r="G58" i="15"/>
  <c r="F58" i="15"/>
  <c r="E58" i="15"/>
  <c r="D58" i="15"/>
  <c r="H49" i="15"/>
  <c r="C39" i="15"/>
  <c r="J38" i="15"/>
  <c r="I38" i="15"/>
  <c r="H38" i="15"/>
  <c r="G38" i="15"/>
  <c r="F38" i="15"/>
  <c r="E38" i="15"/>
  <c r="D38" i="15"/>
  <c r="J35" i="15"/>
  <c r="I35" i="15"/>
  <c r="H35" i="15"/>
  <c r="G35" i="15"/>
  <c r="F35" i="15"/>
  <c r="E35" i="15"/>
  <c r="D35" i="15"/>
  <c r="J32" i="15"/>
  <c r="I32" i="15"/>
  <c r="H32" i="15"/>
  <c r="G32" i="15"/>
  <c r="F32" i="15"/>
  <c r="E32" i="15"/>
  <c r="D32" i="15"/>
  <c r="I93" i="13"/>
  <c r="H93" i="13"/>
  <c r="G93" i="13"/>
  <c r="F93" i="13"/>
  <c r="E93" i="13"/>
  <c r="D93" i="13"/>
  <c r="C93" i="13"/>
  <c r="J93" i="13" s="1"/>
  <c r="K93" i="13" s="1"/>
  <c r="I92" i="13"/>
  <c r="H92" i="13"/>
  <c r="G92" i="13"/>
  <c r="F92" i="13"/>
  <c r="E92" i="13"/>
  <c r="D92" i="13"/>
  <c r="C92" i="13"/>
  <c r="J92" i="13" s="1"/>
  <c r="C75" i="13"/>
  <c r="J74" i="13"/>
  <c r="I74" i="13"/>
  <c r="H74" i="13"/>
  <c r="G74" i="13"/>
  <c r="F74" i="13"/>
  <c r="E74" i="13"/>
  <c r="K69" i="13" s="1"/>
  <c r="D74" i="13"/>
  <c r="J68" i="13"/>
  <c r="I68" i="13"/>
  <c r="H68" i="13"/>
  <c r="G68" i="13"/>
  <c r="F68" i="13"/>
  <c r="E68" i="13"/>
  <c r="D68" i="13"/>
  <c r="J63" i="13"/>
  <c r="I63" i="13"/>
  <c r="H63" i="13"/>
  <c r="G63" i="13"/>
  <c r="F63" i="13"/>
  <c r="E63" i="13"/>
  <c r="D63" i="13"/>
  <c r="J58" i="13"/>
  <c r="I58" i="13"/>
  <c r="H58" i="13"/>
  <c r="G58" i="13"/>
  <c r="F58" i="13"/>
  <c r="E58" i="13"/>
  <c r="D58" i="13"/>
  <c r="H48" i="13"/>
  <c r="C38" i="13"/>
  <c r="J37" i="13"/>
  <c r="I37" i="13"/>
  <c r="H37" i="13"/>
  <c r="G37" i="13"/>
  <c r="F37" i="13"/>
  <c r="E37" i="13"/>
  <c r="D37" i="13"/>
  <c r="J34" i="13"/>
  <c r="I34" i="13"/>
  <c r="H34" i="13"/>
  <c r="G34" i="13"/>
  <c r="F34" i="13"/>
  <c r="E34" i="13"/>
  <c r="D34" i="13"/>
  <c r="J31" i="13"/>
  <c r="I31" i="13"/>
  <c r="H31" i="13"/>
  <c r="G31" i="13"/>
  <c r="F31" i="13"/>
  <c r="E31" i="13"/>
  <c r="D31" i="13"/>
  <c r="I93" i="12"/>
  <c r="H93" i="12"/>
  <c r="G93" i="12"/>
  <c r="F93" i="12"/>
  <c r="E93" i="12"/>
  <c r="D93" i="12"/>
  <c r="C93" i="12"/>
  <c r="J93" i="12" s="1"/>
  <c r="K93" i="12" s="1"/>
  <c r="I92" i="12"/>
  <c r="H92" i="12"/>
  <c r="G92" i="12"/>
  <c r="F92" i="12"/>
  <c r="E92" i="12"/>
  <c r="D92" i="12"/>
  <c r="C92" i="12"/>
  <c r="J92" i="12" s="1"/>
  <c r="C75" i="12"/>
  <c r="J74" i="12"/>
  <c r="I74" i="12"/>
  <c r="H74" i="12"/>
  <c r="G74" i="12"/>
  <c r="F74" i="12"/>
  <c r="E74" i="12"/>
  <c r="D74" i="12"/>
  <c r="J68" i="12"/>
  <c r="I68" i="12"/>
  <c r="H68" i="12"/>
  <c r="G68" i="12"/>
  <c r="F68" i="12"/>
  <c r="E68" i="12"/>
  <c r="D68" i="12"/>
  <c r="J63" i="12"/>
  <c r="I63" i="12"/>
  <c r="H63" i="12"/>
  <c r="G63" i="12"/>
  <c r="F63" i="12"/>
  <c r="E63" i="12"/>
  <c r="D63" i="12"/>
  <c r="J58" i="12"/>
  <c r="I58" i="12"/>
  <c r="H58" i="12"/>
  <c r="G58" i="12"/>
  <c r="F58" i="12"/>
  <c r="E58" i="12"/>
  <c r="D58" i="12"/>
  <c r="H49" i="12"/>
  <c r="C39" i="12"/>
  <c r="J38" i="12"/>
  <c r="I38" i="12"/>
  <c r="H38" i="12"/>
  <c r="G38" i="12"/>
  <c r="F38" i="12"/>
  <c r="E38" i="12"/>
  <c r="D38" i="12"/>
  <c r="J35" i="12"/>
  <c r="I35" i="12"/>
  <c r="H35" i="12"/>
  <c r="G35" i="12"/>
  <c r="F35" i="12"/>
  <c r="E35" i="12"/>
  <c r="D35" i="12"/>
  <c r="J32" i="12"/>
  <c r="I32" i="12"/>
  <c r="H32" i="12"/>
  <c r="G32" i="12"/>
  <c r="F32" i="12"/>
  <c r="E32" i="12"/>
  <c r="D32" i="12"/>
  <c r="I93" i="11"/>
  <c r="H93" i="11"/>
  <c r="G93" i="11"/>
  <c r="F93" i="11"/>
  <c r="E93" i="11"/>
  <c r="D93" i="11"/>
  <c r="C93" i="11"/>
  <c r="J93" i="11" s="1"/>
  <c r="K93" i="11" s="1"/>
  <c r="I92" i="11"/>
  <c r="H92" i="11"/>
  <c r="G92" i="11"/>
  <c r="F92" i="11"/>
  <c r="E92" i="11"/>
  <c r="D92" i="11"/>
  <c r="C92" i="11"/>
  <c r="J92" i="11" s="1"/>
  <c r="C75" i="11"/>
  <c r="J74" i="11"/>
  <c r="I74" i="11"/>
  <c r="H74" i="11"/>
  <c r="G74" i="11"/>
  <c r="F74" i="11"/>
  <c r="E74" i="11"/>
  <c r="D74" i="11"/>
  <c r="J68" i="11"/>
  <c r="I68" i="11"/>
  <c r="H68" i="11"/>
  <c r="G68" i="11"/>
  <c r="F68" i="11"/>
  <c r="E68" i="11"/>
  <c r="D68" i="11"/>
  <c r="J63" i="11"/>
  <c r="I63" i="11"/>
  <c r="H63" i="11"/>
  <c r="G63" i="11"/>
  <c r="F63" i="11"/>
  <c r="E63" i="11"/>
  <c r="D63" i="11"/>
  <c r="J58" i="11"/>
  <c r="I58" i="11"/>
  <c r="H58" i="11"/>
  <c r="G58" i="11"/>
  <c r="F58" i="11"/>
  <c r="E58" i="11"/>
  <c r="D58" i="11"/>
  <c r="H49" i="11"/>
  <c r="C39" i="11"/>
  <c r="J38" i="11"/>
  <c r="I38" i="11"/>
  <c r="H38" i="11"/>
  <c r="G38" i="11"/>
  <c r="F38" i="11"/>
  <c r="E38" i="11"/>
  <c r="D38" i="11"/>
  <c r="J35" i="11"/>
  <c r="I35" i="11"/>
  <c r="H35" i="11"/>
  <c r="G35" i="11"/>
  <c r="F35" i="11"/>
  <c r="E35" i="11"/>
  <c r="D35" i="11"/>
  <c r="J32" i="11"/>
  <c r="I32" i="11"/>
  <c r="H32" i="11"/>
  <c r="G32" i="11"/>
  <c r="F32" i="11"/>
  <c r="E32" i="11"/>
  <c r="D32" i="11"/>
  <c r="I93" i="10"/>
  <c r="H93" i="10"/>
  <c r="G93" i="10"/>
  <c r="F93" i="10"/>
  <c r="E93" i="10"/>
  <c r="D93" i="10"/>
  <c r="C93" i="10"/>
  <c r="J93" i="10" s="1"/>
  <c r="K93" i="10" s="1"/>
  <c r="I92" i="10"/>
  <c r="H92" i="10"/>
  <c r="G92" i="10"/>
  <c r="F92" i="10"/>
  <c r="E92" i="10"/>
  <c r="D92" i="10"/>
  <c r="C92" i="10"/>
  <c r="J92" i="10" s="1"/>
  <c r="J94" i="10" s="1"/>
  <c r="K94" i="10" s="1"/>
  <c r="C75" i="10"/>
  <c r="J74" i="10"/>
  <c r="I74" i="10"/>
  <c r="H74" i="10"/>
  <c r="G74" i="10"/>
  <c r="F74" i="10"/>
  <c r="E74" i="10"/>
  <c r="D74" i="10"/>
  <c r="J68" i="10"/>
  <c r="I68" i="10"/>
  <c r="H68" i="10"/>
  <c r="G68" i="10"/>
  <c r="F68" i="10"/>
  <c r="E68" i="10"/>
  <c r="D68" i="10"/>
  <c r="J63" i="10"/>
  <c r="I63" i="10"/>
  <c r="H63" i="10"/>
  <c r="G63" i="10"/>
  <c r="F63" i="10"/>
  <c r="E63" i="10"/>
  <c r="D63" i="10"/>
  <c r="J58" i="10"/>
  <c r="I58" i="10"/>
  <c r="H58" i="10"/>
  <c r="G58" i="10"/>
  <c r="F58" i="10"/>
  <c r="E58" i="10"/>
  <c r="D58" i="10"/>
  <c r="H49" i="10"/>
  <c r="C39" i="10"/>
  <c r="J38" i="10"/>
  <c r="I38" i="10"/>
  <c r="H38" i="10"/>
  <c r="G38" i="10"/>
  <c r="F38" i="10"/>
  <c r="E38" i="10"/>
  <c r="D38" i="10"/>
  <c r="J35" i="10"/>
  <c r="I35" i="10"/>
  <c r="H35" i="10"/>
  <c r="G35" i="10"/>
  <c r="F35" i="10"/>
  <c r="E35" i="10"/>
  <c r="D35" i="10"/>
  <c r="J32" i="10"/>
  <c r="I32" i="10"/>
  <c r="H32" i="10"/>
  <c r="G32" i="10"/>
  <c r="F32" i="10"/>
  <c r="E32" i="10"/>
  <c r="D32" i="10"/>
  <c r="K33" i="10" l="1"/>
  <c r="K69" i="10"/>
  <c r="K30" i="10"/>
  <c r="K54" i="15"/>
  <c r="K30" i="11"/>
  <c r="K69" i="11"/>
  <c r="K54" i="12"/>
  <c r="K36" i="15"/>
  <c r="K36" i="10"/>
  <c r="K36" i="12"/>
  <c r="D39" i="10"/>
  <c r="H39" i="10" s="1"/>
  <c r="C78" i="10" s="1"/>
  <c r="K59" i="13"/>
  <c r="K64" i="13"/>
  <c r="K33" i="15"/>
  <c r="K69" i="15"/>
  <c r="K64" i="10"/>
  <c r="K64" i="11"/>
  <c r="K59" i="10"/>
  <c r="K30" i="12"/>
  <c r="K69" i="12"/>
  <c r="K35" i="13"/>
  <c r="K54" i="13"/>
  <c r="D75" i="13" s="1"/>
  <c r="H75" i="13" s="1"/>
  <c r="C79" i="13" s="1"/>
  <c r="K30" i="15"/>
  <c r="D39" i="15" s="1"/>
  <c r="H39" i="15" s="1"/>
  <c r="C78" i="15" s="1"/>
  <c r="K64" i="15"/>
  <c r="K29" i="13"/>
  <c r="D38" i="13" s="1"/>
  <c r="H38" i="13" s="1"/>
  <c r="C78" i="13" s="1"/>
  <c r="H78" i="13" s="1"/>
  <c r="K33" i="12"/>
  <c r="K36" i="11"/>
  <c r="D39" i="11" s="1"/>
  <c r="H39" i="11" s="1"/>
  <c r="C78" i="11" s="1"/>
  <c r="K59" i="11"/>
  <c r="K54" i="10"/>
  <c r="K33" i="11"/>
  <c r="K54" i="11"/>
  <c r="K59" i="12"/>
  <c r="K64" i="12"/>
  <c r="K32" i="13"/>
  <c r="K59" i="15"/>
  <c r="D75" i="15" s="1"/>
  <c r="H75" i="15" s="1"/>
  <c r="C79" i="15" s="1"/>
  <c r="K92" i="15"/>
  <c r="J94" i="15"/>
  <c r="K94" i="15" s="1"/>
  <c r="K92" i="13"/>
  <c r="J94" i="13"/>
  <c r="K94" i="13" s="1"/>
  <c r="J94" i="12"/>
  <c r="K94" i="12" s="1"/>
  <c r="K92" i="12"/>
  <c r="J94" i="11"/>
  <c r="K94" i="11" s="1"/>
  <c r="K92" i="11"/>
  <c r="K92" i="10"/>
  <c r="C75" i="3"/>
  <c r="J74" i="3"/>
  <c r="I74" i="3"/>
  <c r="H74" i="3"/>
  <c r="G74" i="3"/>
  <c r="F74" i="3"/>
  <c r="E74" i="3"/>
  <c r="D74" i="3"/>
  <c r="D75" i="12" l="1"/>
  <c r="H75" i="12" s="1"/>
  <c r="C79" i="12" s="1"/>
  <c r="D75" i="10"/>
  <c r="H75" i="10" s="1"/>
  <c r="C79" i="10" s="1"/>
  <c r="D75" i="11"/>
  <c r="H75" i="11" s="1"/>
  <c r="C79" i="11" s="1"/>
  <c r="H78" i="11" s="1"/>
  <c r="D39" i="12"/>
  <c r="H39" i="12" s="1"/>
  <c r="C78" i="12" s="1"/>
  <c r="H78" i="10"/>
  <c r="H78" i="15"/>
  <c r="H78" i="12"/>
  <c r="K69" i="3"/>
  <c r="I38" i="3"/>
  <c r="J38" i="3"/>
  <c r="H38" i="3"/>
  <c r="G38" i="3"/>
  <c r="E38" i="3"/>
  <c r="F38" i="3"/>
  <c r="D38" i="3"/>
  <c r="J35" i="3"/>
  <c r="I35" i="3"/>
  <c r="H35" i="3"/>
  <c r="G35" i="3"/>
  <c r="F35" i="3"/>
  <c r="E35" i="3"/>
  <c r="D35" i="3"/>
  <c r="G32" i="3"/>
  <c r="F32" i="3"/>
  <c r="E32" i="3"/>
  <c r="D32" i="3"/>
  <c r="H32" i="3"/>
  <c r="I32" i="3"/>
  <c r="J32" i="3"/>
  <c r="K36" i="3" l="1"/>
  <c r="K30" i="3"/>
  <c r="K33" i="3"/>
  <c r="D39" i="3" l="1"/>
  <c r="J63" i="3"/>
  <c r="D63" i="3"/>
  <c r="E63" i="3"/>
  <c r="F63" i="3"/>
  <c r="G63" i="3"/>
  <c r="H63" i="3"/>
  <c r="I63" i="3"/>
  <c r="C92" i="3"/>
  <c r="J92" i="3" s="1"/>
  <c r="C93" i="3"/>
  <c r="J93" i="3" s="1"/>
  <c r="K93" i="3" s="1"/>
  <c r="I93" i="3"/>
  <c r="H93" i="3"/>
  <c r="G93" i="3"/>
  <c r="F93" i="3"/>
  <c r="E93" i="3"/>
  <c r="D93" i="3"/>
  <c r="I92" i="3"/>
  <c r="H92" i="3"/>
  <c r="G92" i="3"/>
  <c r="F92" i="3"/>
  <c r="E92" i="3"/>
  <c r="D92" i="3"/>
  <c r="D58" i="3"/>
  <c r="E58" i="3"/>
  <c r="F58" i="3"/>
  <c r="G58" i="3"/>
  <c r="H58" i="3"/>
  <c r="I58" i="3"/>
  <c r="J58" i="3"/>
  <c r="D68" i="3"/>
  <c r="E68" i="3"/>
  <c r="F68" i="3"/>
  <c r="G68" i="3"/>
  <c r="H68" i="3"/>
  <c r="I68" i="3"/>
  <c r="J68" i="3"/>
  <c r="C39" i="3"/>
  <c r="H49" i="3"/>
  <c r="K54" i="3" l="1"/>
  <c r="K59" i="3"/>
  <c r="H39" i="3"/>
  <c r="K64" i="3"/>
  <c r="J94" i="3"/>
  <c r="K94" i="3" s="1"/>
  <c r="K92" i="3"/>
  <c r="D75" i="3" l="1"/>
  <c r="H75" i="3" s="1"/>
  <c r="C79" i="3" s="1"/>
  <c r="C78" i="3"/>
  <c r="H78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pandolfo</author>
    <author>Microsoft Office User</author>
    <author xml:space="preserve"> Passerini</author>
  </authors>
  <commentList>
    <comment ref="I7" authorId="0" shapeId="0" xr:uid="{00000000-0006-0000-0000-000001000000}">
      <text>
        <r>
          <rPr>
            <sz val="7"/>
            <color indexed="81"/>
            <rFont val="Tahoma"/>
            <family val="2"/>
          </rPr>
          <t>Il campo "Performance organizzativa" con l'articolazione degli obiettivi cui partecipa il collaboratore è un campo a compilazione facoltativa - da riga 7 a riga 27.</t>
        </r>
      </text>
    </comment>
    <comment ref="D30" authorId="1" shapeId="0" xr:uid="{00000000-0006-0000-0000-000002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 
</t>
        </r>
        <r>
          <rPr>
            <sz val="8"/>
            <color rgb="FF000000"/>
            <rFont val="Tahoma"/>
            <family val="2"/>
          </rPr>
          <t xml:space="preserve">La prestazione ha determinato un costante apporto negativo alla struttura organizzativa e/o la condotta durante l'attività lavorativa è stata oggetto di contestazioni disciplinari </t>
        </r>
      </text>
    </comment>
    <comment ref="E30" authorId="1" shapeId="0" xr:uid="{00000000-0006-0000-0000-000003000000}">
      <text>
        <r>
          <rPr>
            <b/>
            <sz val="8"/>
            <color rgb="FF000000"/>
            <rFont val="Tahoma"/>
            <family val="2"/>
          </rPr>
          <t xml:space="preserve">insoddisfacente 
</t>
        </r>
        <r>
          <rPr>
            <sz val="8"/>
            <color rgb="FF000000"/>
            <rFont val="Tahoma"/>
            <family val="2"/>
          </rPr>
          <t>La prestazione è stata caratterizzata da ripetuti atteggiamenti negativi e non collaborativi e/o la condotta durante l'attività lavorativa è stata oggetto di ripetute osservazioni/richiami durante l'anno</t>
        </r>
      </text>
    </comment>
    <comment ref="F30" authorId="1" shapeId="0" xr:uid="{00000000-0006-0000-0000-000004000000}">
      <text>
        <r>
          <rPr>
            <b/>
            <sz val="8"/>
            <color rgb="FF000000"/>
            <rFont val="Tahoma"/>
            <family val="2"/>
          </rPr>
          <t xml:space="preserve">non sufficiente 
</t>
        </r>
        <r>
          <rPr>
            <sz val="8"/>
            <color rgb="FF000000"/>
            <rFont val="Tahoma"/>
            <family val="2"/>
          </rPr>
          <t>La prestazione non è stata accettabile e ha presentato molti aspetti critici che non hanno permesso il miglioramento dell'organizzazione</t>
        </r>
      </text>
    </comment>
    <comment ref="G30" authorId="1" shapeId="0" xr:uid="{00000000-0006-0000-0000-000005000000}">
      <text>
        <r>
          <rPr>
            <b/>
            <sz val="8"/>
            <color rgb="FF000000"/>
            <rFont val="Tahoma"/>
            <family val="2"/>
          </rPr>
          <t xml:space="preserve">sufficiente </t>
        </r>
        <r>
          <rPr>
            <sz val="8"/>
            <color rgb="FF000000"/>
            <rFont val="Tahoma"/>
            <family val="2"/>
          </rPr>
          <t xml:space="preserve">La prestazione è stata accettabile, nello standard minimo della mansione assegnata, ma con rendimento non ancora adeguato alle aspettative </t>
        </r>
      </text>
    </comment>
    <comment ref="H30" authorId="1" shapeId="0" xr:uid="{00000000-0006-0000-0000-000006000000}">
      <text>
        <r>
          <rPr>
            <b/>
            <sz val="8"/>
            <color rgb="FF000000"/>
            <rFont val="Tahoma"/>
            <family val="2"/>
          </rPr>
          <t xml:space="preserve">adeguato </t>
        </r>
        <r>
          <rPr>
            <sz val="8"/>
            <color rgb="FF000000"/>
            <rFont val="Tahoma"/>
            <family val="2"/>
          </rPr>
          <t>La prestazione è stata adeguata alla mansione, pur riscontrando ambiti di miglioramento</t>
        </r>
      </text>
    </comment>
    <comment ref="I30" authorId="1" shapeId="0" xr:uid="{00000000-0006-0000-0000-000007000000}">
      <text>
        <r>
          <rPr>
            <b/>
            <sz val="8"/>
            <color rgb="FF000000"/>
            <rFont val="Tahoma"/>
            <family val="2"/>
          </rPr>
          <t xml:space="preserve">buono </t>
        </r>
        <r>
          <rPr>
            <sz val="8"/>
            <color rgb="FF000000"/>
            <rFont val="Tahoma"/>
            <family val="2"/>
          </rPr>
          <t xml:space="preserve">La prestazione è stata quantitativamente o qualitativamente buona con riscontri sul miglioramento dell’organizzazione </t>
        </r>
      </text>
    </comment>
    <comment ref="J30" authorId="1" shapeId="0" xr:uid="{00000000-0006-0000-0000-000008000000}">
      <text>
        <r>
          <rPr>
            <b/>
            <sz val="8"/>
            <color rgb="FF000000"/>
            <rFont val="Tahoma"/>
            <family val="2"/>
          </rPr>
          <t xml:space="preserve">eccellente </t>
        </r>
        <r>
          <rPr>
            <sz val="8"/>
            <color rgb="FF000000"/>
            <rFont val="Tahoma"/>
            <family val="2"/>
          </rPr>
          <t>La prestazione è stata ineccepibile ed eccellente sia sotto il profilo quantitativo che qualitativo, ed ha consentito il miglioramento dell’organizzazione</t>
        </r>
      </text>
    </comment>
    <comment ref="D33" authorId="1" shapeId="0" xr:uid="{00000000-0006-0000-0000-000009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 
</t>
        </r>
        <r>
          <rPr>
            <sz val="8"/>
            <color rgb="FF000000"/>
            <rFont val="Tahoma"/>
            <family val="2"/>
          </rPr>
          <t xml:space="preserve">La prestazione ha determinato un costante apporto negativo alla struttura organizzativa e/o la condotta durante l'attività lavorativa è stata oggetto di contestazioni disciplinari </t>
        </r>
      </text>
    </comment>
    <comment ref="E33" authorId="1" shapeId="0" xr:uid="{00000000-0006-0000-0000-00000A000000}">
      <text>
        <r>
          <rPr>
            <b/>
            <sz val="8"/>
            <color rgb="FF000000"/>
            <rFont val="Tahoma"/>
            <family val="2"/>
          </rPr>
          <t xml:space="preserve">insoddisfacente 
</t>
        </r>
        <r>
          <rPr>
            <sz val="8"/>
            <color rgb="FF000000"/>
            <rFont val="Tahoma"/>
            <family val="2"/>
          </rPr>
          <t>La prestazione è stata caratterizzata da ripetuti atteggiamenti negativi e non collaborativi e/o la condotta durante l'attività lavorativa è stata oggetto di ripetute osservazioni/richiami durante l'anno</t>
        </r>
      </text>
    </comment>
    <comment ref="F33" authorId="1" shapeId="0" xr:uid="{00000000-0006-0000-0000-00000B000000}">
      <text>
        <r>
          <rPr>
            <b/>
            <sz val="8"/>
            <color rgb="FF000000"/>
            <rFont val="Tahoma"/>
            <family val="2"/>
          </rPr>
          <t xml:space="preserve">non sufficiente 
</t>
        </r>
        <r>
          <rPr>
            <sz val="8"/>
            <color rgb="FF000000"/>
            <rFont val="Tahoma"/>
            <family val="2"/>
          </rPr>
          <t>La prestazione non è stata accettabile e ha presentato molti aspetti critici che non hanno permesso il miglioramento dell'organizzazione</t>
        </r>
      </text>
    </comment>
    <comment ref="G33" authorId="1" shapeId="0" xr:uid="{00000000-0006-0000-0000-00000C000000}">
      <text>
        <r>
          <rPr>
            <b/>
            <sz val="8"/>
            <color rgb="FF000000"/>
            <rFont val="Tahoma"/>
            <family val="2"/>
          </rPr>
          <t xml:space="preserve">sufficiente </t>
        </r>
        <r>
          <rPr>
            <sz val="8"/>
            <color rgb="FF000000"/>
            <rFont val="Tahoma"/>
            <family val="2"/>
          </rPr>
          <t xml:space="preserve">La prestazione è stata accettabile, nello standard minimo della mansione assegnata, ma con rendimento non ancora adeguato alle aspettative </t>
        </r>
      </text>
    </comment>
    <comment ref="H33" authorId="1" shapeId="0" xr:uid="{00000000-0006-0000-0000-00000D000000}">
      <text>
        <r>
          <rPr>
            <b/>
            <sz val="8"/>
            <color rgb="FF000000"/>
            <rFont val="Tahoma"/>
            <family val="2"/>
          </rPr>
          <t xml:space="preserve">adeguato </t>
        </r>
        <r>
          <rPr>
            <sz val="8"/>
            <color rgb="FF000000"/>
            <rFont val="Tahoma"/>
            <family val="2"/>
          </rPr>
          <t>La prestazione è stata adeguata alla mansione, pur riscontrando ambiti di miglioramento</t>
        </r>
      </text>
    </comment>
    <comment ref="I33" authorId="1" shapeId="0" xr:uid="{00000000-0006-0000-0000-00000E000000}">
      <text>
        <r>
          <rPr>
            <b/>
            <sz val="8"/>
            <color rgb="FF000000"/>
            <rFont val="Tahoma"/>
            <family val="2"/>
          </rPr>
          <t xml:space="preserve">buono </t>
        </r>
        <r>
          <rPr>
            <sz val="8"/>
            <color rgb="FF000000"/>
            <rFont val="Tahoma"/>
            <family val="2"/>
          </rPr>
          <t xml:space="preserve">La prestazione è stata quantitativamente o qualitativamente buona con riscontri sul miglioramento dell’organizzazione </t>
        </r>
      </text>
    </comment>
    <comment ref="J33" authorId="1" shapeId="0" xr:uid="{00000000-0006-0000-0000-00000F000000}">
      <text>
        <r>
          <rPr>
            <b/>
            <sz val="8"/>
            <color rgb="FF000000"/>
            <rFont val="Tahoma"/>
            <family val="2"/>
          </rPr>
          <t xml:space="preserve">eccellente </t>
        </r>
        <r>
          <rPr>
            <sz val="8"/>
            <color rgb="FF000000"/>
            <rFont val="Tahoma"/>
            <family val="2"/>
          </rPr>
          <t>La prestazione è stata ineccepibile ed eccellente sia sotto il profilo quantitativo che qualitativo, ed ha consentito il miglioramento dell’organizzazione</t>
        </r>
      </text>
    </comment>
    <comment ref="D36" authorId="1" shapeId="0" xr:uid="{00000000-0006-0000-0000-000010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 
</t>
        </r>
        <r>
          <rPr>
            <sz val="8"/>
            <color rgb="FF000000"/>
            <rFont val="Tahoma"/>
            <family val="2"/>
          </rPr>
          <t xml:space="preserve">La prestazione ha determinato un costante apporto negativo alla struttura organizzativa e/o la condotta durante l'attività lavorativa è stata oggetto di contestazioni disciplinari </t>
        </r>
      </text>
    </comment>
    <comment ref="E36" authorId="1" shapeId="0" xr:uid="{00000000-0006-0000-0000-000011000000}">
      <text>
        <r>
          <rPr>
            <b/>
            <sz val="8"/>
            <color rgb="FF000000"/>
            <rFont val="Tahoma"/>
            <family val="2"/>
          </rPr>
          <t xml:space="preserve">insoddisfacente 
</t>
        </r>
        <r>
          <rPr>
            <sz val="8"/>
            <color rgb="FF000000"/>
            <rFont val="Tahoma"/>
            <family val="2"/>
          </rPr>
          <t>La prestazione è stata caratterizzata da ripetuti atteggiamenti negativi e non collaborativi e/o la condotta durante l'attività lavorativa è stata oggetto di ripetute osservazioni/richiami durante l'anno</t>
        </r>
      </text>
    </comment>
    <comment ref="F36" authorId="1" shapeId="0" xr:uid="{00000000-0006-0000-0000-000012000000}">
      <text>
        <r>
          <rPr>
            <b/>
            <sz val="8"/>
            <color rgb="FF000000"/>
            <rFont val="Tahoma"/>
            <family val="2"/>
          </rPr>
          <t xml:space="preserve">non sufficiente 
</t>
        </r>
        <r>
          <rPr>
            <sz val="8"/>
            <color rgb="FF000000"/>
            <rFont val="Tahoma"/>
            <family val="2"/>
          </rPr>
          <t>La prestazione non è stata accettabile e ha presentato molti aspetti critici che non hanno permesso il miglioramento dell'organizzazione</t>
        </r>
      </text>
    </comment>
    <comment ref="G36" authorId="1" shapeId="0" xr:uid="{00000000-0006-0000-0000-000013000000}">
      <text>
        <r>
          <rPr>
            <b/>
            <sz val="8"/>
            <color rgb="FF000000"/>
            <rFont val="Tahoma"/>
            <family val="2"/>
          </rPr>
          <t xml:space="preserve">sufficiente </t>
        </r>
        <r>
          <rPr>
            <sz val="8"/>
            <color rgb="FF000000"/>
            <rFont val="Tahoma"/>
            <family val="2"/>
          </rPr>
          <t xml:space="preserve">La prestazione è stata accettabile, nello standard minimo della mansione assegnata, ma con rendimento non ancora adeguato alle aspettative </t>
        </r>
      </text>
    </comment>
    <comment ref="H36" authorId="1" shapeId="0" xr:uid="{00000000-0006-0000-0000-000014000000}">
      <text>
        <r>
          <rPr>
            <b/>
            <sz val="8"/>
            <color rgb="FF000000"/>
            <rFont val="Tahoma"/>
            <family val="2"/>
          </rPr>
          <t xml:space="preserve">adeguato </t>
        </r>
        <r>
          <rPr>
            <sz val="8"/>
            <color rgb="FF000000"/>
            <rFont val="Tahoma"/>
            <family val="2"/>
          </rPr>
          <t>La prestazione è stata adeguata alla mansione, pur riscontrando ambiti di miglioramento</t>
        </r>
      </text>
    </comment>
    <comment ref="I36" authorId="1" shapeId="0" xr:uid="{00000000-0006-0000-0000-000015000000}">
      <text>
        <r>
          <rPr>
            <b/>
            <sz val="8"/>
            <color rgb="FF000000"/>
            <rFont val="Tahoma"/>
            <family val="2"/>
          </rPr>
          <t xml:space="preserve">buono </t>
        </r>
        <r>
          <rPr>
            <sz val="8"/>
            <color rgb="FF000000"/>
            <rFont val="Tahoma"/>
            <family val="2"/>
          </rPr>
          <t xml:space="preserve">La prestazione è stata quantitativamente o qualitativamente buona con riscontri sul miglioramento dell’organizzazione </t>
        </r>
      </text>
    </comment>
    <comment ref="J36" authorId="1" shapeId="0" xr:uid="{00000000-0006-0000-0000-000016000000}">
      <text>
        <r>
          <rPr>
            <b/>
            <sz val="8"/>
            <color rgb="FF000000"/>
            <rFont val="Tahoma"/>
            <family val="2"/>
          </rPr>
          <t xml:space="preserve">eccellente </t>
        </r>
        <r>
          <rPr>
            <sz val="8"/>
            <color rgb="FF000000"/>
            <rFont val="Tahoma"/>
            <family val="2"/>
          </rPr>
          <t>La prestazione è stata ineccepibile ed eccellente sia sotto il profilo quantitativo che qualitativo, ed ha consentito il miglioramento dell’organizzazione</t>
        </r>
      </text>
    </comment>
    <comment ref="B54" authorId="1" shapeId="0" xr:uid="{00000000-0006-0000-0000-000017000000}">
      <text>
        <r>
          <rPr>
            <sz val="10"/>
            <color rgb="FF000000"/>
            <rFont val="Tahoma"/>
            <family val="2"/>
          </rPr>
          <t>Denota la capacità di coinvolgersi nel gruppo di lavoro condividendone metodi e strumenti operando concretamente per il raggiungimento degli obiettivi, la capacità di sviluppare e mantenere relazioni positive e di trovare modalità di comunicazione efficaci è considerata anche in assenza di presenza fisica.</t>
        </r>
      </text>
    </comment>
    <comment ref="D54" authorId="2" shapeId="0" xr:uid="{00000000-0006-0000-0000-000018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54" authorId="2" shapeId="0" xr:uid="{00000000-0006-0000-0000-000019000000}">
      <text>
        <r>
          <rPr>
            <b/>
            <sz val="8"/>
            <color rgb="FF000000"/>
            <rFont val="Tahoma"/>
            <family val="2"/>
          </rPr>
          <t>insoddisfacente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ripetute osservazioni/richiami durante l'anno e/o ha presentato ripetuti atteggiamenti negativi e non collaborativi</t>
        </r>
      </text>
    </comment>
    <comment ref="F54" authorId="2" shapeId="0" xr:uid="{00000000-0006-0000-0000-00001A000000}">
      <text>
        <r>
          <rPr>
            <b/>
            <sz val="8"/>
            <color rgb="FF000000"/>
            <rFont val="Tahoma"/>
            <family val="2"/>
          </rPr>
          <t>non sufficiente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non è stato accettabile e ha presentato moti aspetti critici che non hanno permesso il miglioramento dell'organizzazione</t>
        </r>
      </text>
    </comment>
    <comment ref="G54" authorId="2" shapeId="0" xr:uid="{00000000-0006-0000-0000-00001B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54" authorId="2" shapeId="0" xr:uid="{00000000-0006-0000-0000-00001C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54" authorId="2" shapeId="0" xr:uid="{00000000-0006-0000-0000-00001D000000}">
      <text>
        <r>
          <rPr>
            <b/>
            <sz val="8"/>
            <color rgb="FF000000"/>
            <rFont val="Tahoma"/>
            <family val="2"/>
          </rPr>
          <t xml:space="preserve"> buono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 xml:space="preserve">Il comportamento  è stato caratterizzato da prestazioni quantitativamente o qualitativamente buone con riscontri sul miglioramento dell’organizzazione </t>
        </r>
      </text>
    </comment>
    <comment ref="J54" authorId="2" shapeId="0" xr:uid="{00000000-0006-0000-0000-00001E000000}">
      <text>
        <r>
          <rPr>
            <b/>
            <sz val="8"/>
            <color indexed="81"/>
            <rFont val="Tahoma"/>
            <family val="2"/>
          </rPr>
          <t>eccellente</t>
        </r>
        <r>
          <rPr>
            <sz val="8"/>
            <color indexed="81"/>
            <rFont val="Tahoma"/>
            <family val="2"/>
          </rPr>
          <t xml:space="preserve">
Il comportamento è stato caratterizzato da prestazioni ineccepibili ed eccellenti sia sotto il  profilo quantitativo che qualitativo, che hanno consentito il miglioramento dell’organizzazione</t>
        </r>
      </text>
    </comment>
    <comment ref="B59" authorId="1" shapeId="0" xr:uid="{00000000-0006-0000-0000-00001F000000}">
      <text>
        <r>
          <rPr>
            <sz val="10"/>
            <color rgb="FF000000"/>
            <rFont val="Tahoma"/>
            <family val="2"/>
          </rPr>
          <t>Indica la capacità di predisporre o proporre soluzioni operative funzionali all'attività lavorativa, di svolgere in autonomia il lavoro assegnato e di ricercare gli strumenti adeguati per la realizzazione dello stesso sia esso svolto in presenza che a distanza.</t>
        </r>
      </text>
    </comment>
    <comment ref="D59" authorId="2" shapeId="0" xr:uid="{00000000-0006-0000-0000-000020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59" authorId="2" shapeId="0" xr:uid="{00000000-0006-0000-0000-000021000000}">
      <text>
        <r>
          <rPr>
            <b/>
            <sz val="8"/>
            <color rgb="FF000000"/>
            <rFont val="Tahoma"/>
            <family val="2"/>
          </rPr>
          <t>insoddisfacente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ripetute osservazioni/richiami durante l'anno e/o ha presentato ripetuti atteggiamenti negativi e non collaborativi</t>
        </r>
      </text>
    </comment>
    <comment ref="F59" authorId="2" shapeId="0" xr:uid="{00000000-0006-0000-0000-000022000000}">
      <text>
        <r>
          <rPr>
            <b/>
            <sz val="8"/>
            <color indexed="81"/>
            <rFont val="Tahoma"/>
            <family val="2"/>
          </rPr>
          <t>non sufficiente</t>
        </r>
        <r>
          <rPr>
            <sz val="8"/>
            <color indexed="81"/>
            <rFont val="Tahoma"/>
            <family val="2"/>
          </rPr>
          <t xml:space="preserve">
Il comportamento non è stato accettabile e ha presentato moti aspetti critici che non hanno permesso il miglioramento dell'organizzazione</t>
        </r>
      </text>
    </comment>
    <comment ref="G59" authorId="2" shapeId="0" xr:uid="{00000000-0006-0000-0000-000023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59" authorId="2" shapeId="0" xr:uid="{00000000-0006-0000-0000-000024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59" authorId="2" shapeId="0" xr:uid="{00000000-0006-0000-0000-000025000000}">
      <text>
        <r>
          <rPr>
            <b/>
            <sz val="8"/>
            <color indexed="81"/>
            <rFont val="Tahoma"/>
            <family val="2"/>
          </rPr>
          <t xml:space="preserve"> buono</t>
        </r>
        <r>
          <rPr>
            <sz val="8"/>
            <color indexed="81"/>
            <rFont val="Tahoma"/>
            <family val="2"/>
          </rPr>
          <t xml:space="preserve">
Il comportamento  è stato caratterizzato da prestazioni quantitativamente o qualitativamente buone con riscontri sul miglioramento dell’organizzazione </t>
        </r>
      </text>
    </comment>
    <comment ref="J59" authorId="2" shapeId="0" xr:uid="{00000000-0006-0000-0000-000026000000}">
      <text>
        <r>
          <rPr>
            <b/>
            <sz val="8"/>
            <color indexed="81"/>
            <rFont val="Tahoma"/>
            <family val="2"/>
          </rPr>
          <t>eccellente</t>
        </r>
        <r>
          <rPr>
            <sz val="8"/>
            <color indexed="81"/>
            <rFont val="Tahoma"/>
            <family val="2"/>
          </rPr>
          <t xml:space="preserve">
Il comportamento è stato caratterizzato da prestazioni ineccepibili ed eccellenti sia sotto il  profilo quantitativo che qualitativo, che hanno consentito il miglioramento dell’organizzazione</t>
        </r>
      </text>
    </comment>
    <comment ref="B64" authorId="1" shapeId="0" xr:uid="{00000000-0006-0000-0000-000027000000}">
      <text>
        <r>
          <rPr>
            <sz val="10"/>
            <color rgb="FF000000"/>
            <rFont val="Tahoma"/>
            <family val="2"/>
          </rPr>
          <t>Denota la capacità di ricercare la qualità nella prestazione individuale, finalizzata alla qualità dei servizi collegati agli  obiettivi istituzionali</t>
        </r>
      </text>
    </comment>
    <comment ref="D64" authorId="2" shapeId="0" xr:uid="{00000000-0006-0000-0000-000028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64" authorId="2" shapeId="0" xr:uid="{00000000-0006-0000-0000-000029000000}">
      <text>
        <r>
          <rPr>
            <b/>
            <sz val="8"/>
            <color indexed="81"/>
            <rFont val="Tahoma"/>
            <family val="2"/>
          </rPr>
          <t>insoddisfacente</t>
        </r>
        <r>
          <rPr>
            <sz val="8"/>
            <color indexed="81"/>
            <rFont val="Tahoma"/>
            <family val="2"/>
          </rPr>
          <t xml:space="preserve">
il comportamento è stato oggetto di ripetute osservazioni/richiami durante l'anno e/o ha presentato ripetuti atteggiamenti negativi e non collaborativi</t>
        </r>
      </text>
    </comment>
    <comment ref="F64" authorId="2" shapeId="0" xr:uid="{00000000-0006-0000-0000-00002A000000}">
      <text>
        <r>
          <rPr>
            <b/>
            <sz val="8"/>
            <color indexed="81"/>
            <rFont val="Tahoma"/>
            <family val="2"/>
          </rPr>
          <t>non sufficiente</t>
        </r>
        <r>
          <rPr>
            <sz val="8"/>
            <color indexed="81"/>
            <rFont val="Tahoma"/>
            <family val="2"/>
          </rPr>
          <t xml:space="preserve">
Il comportamento non è stato accettabile e ha presentato moti aspetti critici che non hanno permesso il miglioramento dell'organizzazione</t>
        </r>
      </text>
    </comment>
    <comment ref="G64" authorId="2" shapeId="0" xr:uid="{00000000-0006-0000-0000-00002B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64" authorId="2" shapeId="0" xr:uid="{00000000-0006-0000-0000-00002C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64" authorId="2" shapeId="0" xr:uid="{00000000-0006-0000-0000-00002D000000}">
      <text>
        <r>
          <rPr>
            <b/>
            <sz val="8"/>
            <color indexed="81"/>
            <rFont val="Tahoma"/>
            <family val="2"/>
          </rPr>
          <t xml:space="preserve"> buono</t>
        </r>
        <r>
          <rPr>
            <sz val="8"/>
            <color indexed="81"/>
            <rFont val="Tahoma"/>
            <family val="2"/>
          </rPr>
          <t xml:space="preserve">
Il comportamento  è stato caratterizzato da prestazioni quantitativamente o qualitativamente buone con riscontri sul miglioramento dell’organizzazione </t>
        </r>
      </text>
    </comment>
    <comment ref="J64" authorId="2" shapeId="0" xr:uid="{00000000-0006-0000-0000-00002E000000}">
      <text>
        <r>
          <rPr>
            <b/>
            <sz val="8"/>
            <color indexed="81"/>
            <rFont val="Tahoma"/>
            <family val="2"/>
          </rPr>
          <t>eccellente</t>
        </r>
        <r>
          <rPr>
            <sz val="8"/>
            <color indexed="81"/>
            <rFont val="Tahoma"/>
            <family val="2"/>
          </rPr>
          <t xml:space="preserve">
Il comportamento è stato caratterizzato da prestazioni ineccepibili ed eccellenti sia sotto il  profilo quantitativo che qualitativo, che hanno consentito il miglioramento dell’organizzazione</t>
        </r>
      </text>
    </comment>
    <comment ref="B69" authorId="1" shapeId="0" xr:uid="{00000000-0006-0000-0000-00002F000000}">
      <text>
        <r>
          <rPr>
            <sz val="10"/>
            <color rgb="FF000000"/>
            <rFont val="Tahoma"/>
            <family val="2"/>
          </rPr>
          <t>Denota la capacità di lavorare consapevoli di contribuire al bene pubblico in evoluzione coerente con il contesto ed il tempo</t>
        </r>
      </text>
    </comment>
    <comment ref="D69" authorId="2" shapeId="0" xr:uid="{00000000-0006-0000-0000-000030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69" authorId="2" shapeId="0" xr:uid="{00000000-0006-0000-0000-000031000000}">
      <text>
        <r>
          <rPr>
            <b/>
            <sz val="8"/>
            <color indexed="81"/>
            <rFont val="Tahoma"/>
            <family val="2"/>
          </rPr>
          <t>insoddisfacente</t>
        </r>
        <r>
          <rPr>
            <sz val="8"/>
            <color indexed="81"/>
            <rFont val="Tahoma"/>
            <family val="2"/>
          </rPr>
          <t xml:space="preserve">
il comportamento è stato oggetto di ripetute osservazioni/richiami durante l'anno e/o ha presentato ripetuti atteggiamenti negativi e non collaborativi</t>
        </r>
      </text>
    </comment>
    <comment ref="F69" authorId="2" shapeId="0" xr:uid="{00000000-0006-0000-0000-000032000000}">
      <text>
        <r>
          <rPr>
            <b/>
            <sz val="8"/>
            <color indexed="81"/>
            <rFont val="Tahoma"/>
            <family val="2"/>
          </rPr>
          <t>non sufficiente</t>
        </r>
        <r>
          <rPr>
            <sz val="8"/>
            <color indexed="81"/>
            <rFont val="Tahoma"/>
            <family val="2"/>
          </rPr>
          <t xml:space="preserve">
Il comportamento non è stato accettabile e ha presentato moti aspetti critici che non hanno permesso il miglioramento dell'organizzazione</t>
        </r>
      </text>
    </comment>
    <comment ref="G69" authorId="2" shapeId="0" xr:uid="{00000000-0006-0000-0000-000033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69" authorId="2" shapeId="0" xr:uid="{00000000-0006-0000-0000-000034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69" authorId="2" shapeId="0" xr:uid="{00000000-0006-0000-0000-000035000000}">
      <text>
        <r>
          <rPr>
            <b/>
            <sz val="8"/>
            <color indexed="81"/>
            <rFont val="Tahoma"/>
            <family val="2"/>
          </rPr>
          <t xml:space="preserve"> buono</t>
        </r>
        <r>
          <rPr>
            <sz val="8"/>
            <color indexed="81"/>
            <rFont val="Tahoma"/>
            <family val="2"/>
          </rPr>
          <t xml:space="preserve">
Il comportamento  è stato caratterizzato da prestazioni quantitativamente o qualitativamente buone con riscontri sul miglioramento dell’organizzazione </t>
        </r>
      </text>
    </comment>
    <comment ref="J69" authorId="2" shapeId="0" xr:uid="{00000000-0006-0000-0000-000036000000}">
      <text>
        <r>
          <rPr>
            <b/>
            <sz val="8"/>
            <color rgb="FF000000"/>
            <rFont val="Tahoma"/>
            <family val="2"/>
          </rPr>
          <t>eccellente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caratterizzato da prestazioni ineccepibili ed eccellenti sia sotto il  profilo quantitativo che qualitativo, che hanno consentito il miglioramento dell’organizzazione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pandolfo</author>
    <author>Microsoft Office User</author>
    <author xml:space="preserve"> Passerini</author>
  </authors>
  <commentList>
    <comment ref="I7" authorId="0" shapeId="0" xr:uid="{00000000-0006-0000-0100-000001000000}">
      <text>
        <r>
          <rPr>
            <sz val="7"/>
            <color indexed="81"/>
            <rFont val="Tahoma"/>
            <family val="2"/>
          </rPr>
          <t>Il campo "Performance organizzativa" con l'articolazione degli obiettivi cui partecipa il collaboratore è un campo a compilazione facoltativa - da riga 7 a riga 27.</t>
        </r>
      </text>
    </comment>
    <comment ref="D30" authorId="1" shapeId="0" xr:uid="{00000000-0006-0000-0100-000002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 
</t>
        </r>
        <r>
          <rPr>
            <sz val="8"/>
            <color rgb="FF000000"/>
            <rFont val="Tahoma"/>
            <family val="2"/>
          </rPr>
          <t xml:space="preserve">La prestazione ha determinato un costante apporto negativo alla struttura organizzativa e/o la condotta durante l'attività lavorativa è stata oggetto di contestazioni disciplinari </t>
        </r>
      </text>
    </comment>
    <comment ref="E30" authorId="1" shapeId="0" xr:uid="{00000000-0006-0000-0100-000003000000}">
      <text>
        <r>
          <rPr>
            <b/>
            <sz val="8"/>
            <color rgb="FF000000"/>
            <rFont val="Tahoma"/>
            <family val="2"/>
          </rPr>
          <t xml:space="preserve">insoddisfacente 
</t>
        </r>
        <r>
          <rPr>
            <sz val="8"/>
            <color rgb="FF000000"/>
            <rFont val="Tahoma"/>
            <family val="2"/>
          </rPr>
          <t>La prestazione è stata caratterizzata da ripetuti atteggiamenti negativi e non collaborativi e/o la condotta durante l'attività lavorativa è stata oggetto di ripetute osservazioni/richiami durante l'anno</t>
        </r>
      </text>
    </comment>
    <comment ref="F30" authorId="1" shapeId="0" xr:uid="{00000000-0006-0000-0100-000004000000}">
      <text>
        <r>
          <rPr>
            <b/>
            <sz val="8"/>
            <color rgb="FF000000"/>
            <rFont val="Tahoma"/>
            <family val="2"/>
          </rPr>
          <t xml:space="preserve">non sufficiente 
</t>
        </r>
        <r>
          <rPr>
            <sz val="8"/>
            <color rgb="FF000000"/>
            <rFont val="Tahoma"/>
            <family val="2"/>
          </rPr>
          <t>La prestazione non è stata accettabile e ha presentato molti aspetti critici che non hanno permesso il miglioramento dell'organizzazione</t>
        </r>
      </text>
    </comment>
    <comment ref="G30" authorId="1" shapeId="0" xr:uid="{00000000-0006-0000-0100-000005000000}">
      <text>
        <r>
          <rPr>
            <b/>
            <sz val="8"/>
            <color rgb="FF000000"/>
            <rFont val="Tahoma"/>
            <family val="2"/>
          </rPr>
          <t xml:space="preserve">sufficiente </t>
        </r>
        <r>
          <rPr>
            <sz val="8"/>
            <color rgb="FF000000"/>
            <rFont val="Tahoma"/>
            <family val="2"/>
          </rPr>
          <t xml:space="preserve">La prestazione è stata accettabile, nello standard minimo della mansione assegnata, ma con rendimento non ancora adeguato alle aspettative </t>
        </r>
      </text>
    </comment>
    <comment ref="H30" authorId="1" shapeId="0" xr:uid="{00000000-0006-0000-0100-000006000000}">
      <text>
        <r>
          <rPr>
            <b/>
            <sz val="8"/>
            <color rgb="FF000000"/>
            <rFont val="Tahoma"/>
            <family val="2"/>
          </rPr>
          <t xml:space="preserve">adeguato </t>
        </r>
        <r>
          <rPr>
            <sz val="8"/>
            <color rgb="FF000000"/>
            <rFont val="Tahoma"/>
            <family val="2"/>
          </rPr>
          <t>La prestazione è stata adeguata alla mansione, pur riscontrando ambiti di miglioramento</t>
        </r>
      </text>
    </comment>
    <comment ref="I30" authorId="1" shapeId="0" xr:uid="{00000000-0006-0000-0100-000007000000}">
      <text>
        <r>
          <rPr>
            <b/>
            <sz val="8"/>
            <color rgb="FF000000"/>
            <rFont val="Tahoma"/>
            <family val="2"/>
          </rPr>
          <t xml:space="preserve">buono </t>
        </r>
        <r>
          <rPr>
            <sz val="8"/>
            <color rgb="FF000000"/>
            <rFont val="Tahoma"/>
            <family val="2"/>
          </rPr>
          <t xml:space="preserve">La prestazione è stata quantitativamente o qualitativamente buona con riscontri sul miglioramento dell’organizzazione </t>
        </r>
      </text>
    </comment>
    <comment ref="J30" authorId="1" shapeId="0" xr:uid="{00000000-0006-0000-0100-000008000000}">
      <text>
        <r>
          <rPr>
            <b/>
            <sz val="8"/>
            <color rgb="FF000000"/>
            <rFont val="Tahoma"/>
            <family val="2"/>
          </rPr>
          <t xml:space="preserve">eccellente </t>
        </r>
        <r>
          <rPr>
            <sz val="8"/>
            <color rgb="FF000000"/>
            <rFont val="Tahoma"/>
            <family val="2"/>
          </rPr>
          <t>La prestazione è stata ineccepibile ed eccellente sia sotto il profilo quantitativo che qualitativo, ed ha consentito il miglioramento dell’organizzazione</t>
        </r>
      </text>
    </comment>
    <comment ref="D33" authorId="1" shapeId="0" xr:uid="{00000000-0006-0000-0100-000009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 
</t>
        </r>
        <r>
          <rPr>
            <sz val="8"/>
            <color rgb="FF000000"/>
            <rFont val="Tahoma"/>
            <family val="2"/>
          </rPr>
          <t xml:space="preserve">La prestazione ha determinato un costante apporto negativo alla struttura organizzativa e/o la condotta durante l'attività lavorativa è stata oggetto di contestazioni disciplinari </t>
        </r>
      </text>
    </comment>
    <comment ref="E33" authorId="1" shapeId="0" xr:uid="{00000000-0006-0000-0100-00000A000000}">
      <text>
        <r>
          <rPr>
            <b/>
            <sz val="8"/>
            <color rgb="FF000000"/>
            <rFont val="Tahoma"/>
            <family val="2"/>
          </rPr>
          <t xml:space="preserve">insoddisfacente 
</t>
        </r>
        <r>
          <rPr>
            <sz val="8"/>
            <color rgb="FF000000"/>
            <rFont val="Tahoma"/>
            <family val="2"/>
          </rPr>
          <t>La prestazione è stata caratterizzata da ripetuti atteggiamenti negativi e non collaborativi e/o la condotta durante l'attività lavorativa è stata oggetto di ripetute osservazioni/richiami durante l'anno</t>
        </r>
      </text>
    </comment>
    <comment ref="F33" authorId="1" shapeId="0" xr:uid="{00000000-0006-0000-0100-00000B000000}">
      <text>
        <r>
          <rPr>
            <b/>
            <sz val="8"/>
            <color rgb="FF000000"/>
            <rFont val="Tahoma"/>
            <family val="2"/>
          </rPr>
          <t xml:space="preserve">non sufficiente 
</t>
        </r>
        <r>
          <rPr>
            <sz val="8"/>
            <color rgb="FF000000"/>
            <rFont val="Tahoma"/>
            <family val="2"/>
          </rPr>
          <t>La prestazione non è stata accettabile e ha presentato molti aspetti critici che non hanno permesso il miglioramento dell'organizzazione</t>
        </r>
      </text>
    </comment>
    <comment ref="G33" authorId="1" shapeId="0" xr:uid="{00000000-0006-0000-0100-00000C000000}">
      <text>
        <r>
          <rPr>
            <b/>
            <sz val="8"/>
            <color rgb="FF000000"/>
            <rFont val="Tahoma"/>
            <family val="2"/>
          </rPr>
          <t xml:space="preserve">sufficiente </t>
        </r>
        <r>
          <rPr>
            <sz val="8"/>
            <color rgb="FF000000"/>
            <rFont val="Tahoma"/>
            <family val="2"/>
          </rPr>
          <t xml:space="preserve">La prestazione è stata accettabile, nello standard minimo della mansione assegnata, ma con rendimento non ancora adeguato alle aspettative </t>
        </r>
      </text>
    </comment>
    <comment ref="H33" authorId="1" shapeId="0" xr:uid="{00000000-0006-0000-0100-00000D000000}">
      <text>
        <r>
          <rPr>
            <b/>
            <sz val="8"/>
            <color rgb="FF000000"/>
            <rFont val="Tahoma"/>
            <family val="2"/>
          </rPr>
          <t xml:space="preserve">adeguato </t>
        </r>
        <r>
          <rPr>
            <sz val="8"/>
            <color rgb="FF000000"/>
            <rFont val="Tahoma"/>
            <family val="2"/>
          </rPr>
          <t>La prestazione è stata adeguata alla mansione, pur riscontrando ambiti di miglioramento</t>
        </r>
      </text>
    </comment>
    <comment ref="I33" authorId="1" shapeId="0" xr:uid="{00000000-0006-0000-0100-00000E000000}">
      <text>
        <r>
          <rPr>
            <b/>
            <sz val="8"/>
            <color rgb="FF000000"/>
            <rFont val="Tahoma"/>
            <family val="2"/>
          </rPr>
          <t xml:space="preserve">buono </t>
        </r>
        <r>
          <rPr>
            <sz val="8"/>
            <color rgb="FF000000"/>
            <rFont val="Tahoma"/>
            <family val="2"/>
          </rPr>
          <t xml:space="preserve">La prestazione è stata quantitativamente o qualitativamente buona con riscontri sul miglioramento dell’organizzazione </t>
        </r>
      </text>
    </comment>
    <comment ref="J33" authorId="1" shapeId="0" xr:uid="{00000000-0006-0000-0100-00000F000000}">
      <text>
        <r>
          <rPr>
            <b/>
            <sz val="8"/>
            <color rgb="FF000000"/>
            <rFont val="Tahoma"/>
            <family val="2"/>
          </rPr>
          <t xml:space="preserve">eccellente </t>
        </r>
        <r>
          <rPr>
            <sz val="8"/>
            <color rgb="FF000000"/>
            <rFont val="Tahoma"/>
            <family val="2"/>
          </rPr>
          <t>La prestazione è stata ineccepibile ed eccellente sia sotto il profilo quantitativo che qualitativo, ed ha consentito il miglioramento dell’organizzazione</t>
        </r>
      </text>
    </comment>
    <comment ref="D36" authorId="1" shapeId="0" xr:uid="{00000000-0006-0000-0100-000010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 
</t>
        </r>
        <r>
          <rPr>
            <sz val="8"/>
            <color rgb="FF000000"/>
            <rFont val="Tahoma"/>
            <family val="2"/>
          </rPr>
          <t xml:space="preserve">La prestazione ha determinato un costante apporto negativo alla struttura organizzativa e/o la condotta durante l'attività lavorativa è stata oggetto di contestazioni disciplinari </t>
        </r>
      </text>
    </comment>
    <comment ref="E36" authorId="1" shapeId="0" xr:uid="{00000000-0006-0000-0100-000011000000}">
      <text>
        <r>
          <rPr>
            <b/>
            <sz val="8"/>
            <color rgb="FF000000"/>
            <rFont val="Tahoma"/>
            <family val="2"/>
          </rPr>
          <t xml:space="preserve">insoddisfacente 
</t>
        </r>
        <r>
          <rPr>
            <sz val="8"/>
            <color rgb="FF000000"/>
            <rFont val="Tahoma"/>
            <family val="2"/>
          </rPr>
          <t>La prestazione è stata caratterizzata da ripetuti atteggiamenti negativi e non collaborativi e/o la condotta durante l'attività lavorativa è stata oggetto di ripetute osservazioni/richiami durante l'anno</t>
        </r>
      </text>
    </comment>
    <comment ref="F36" authorId="1" shapeId="0" xr:uid="{00000000-0006-0000-0100-000012000000}">
      <text>
        <r>
          <rPr>
            <b/>
            <sz val="8"/>
            <color rgb="FF000000"/>
            <rFont val="Tahoma"/>
            <family val="2"/>
          </rPr>
          <t xml:space="preserve">non sufficiente 
</t>
        </r>
        <r>
          <rPr>
            <sz val="8"/>
            <color rgb="FF000000"/>
            <rFont val="Tahoma"/>
            <family val="2"/>
          </rPr>
          <t>La prestazione non è stata accettabile e ha presentato molti aspetti critici che non hanno permesso il miglioramento dell'organizzazione</t>
        </r>
      </text>
    </comment>
    <comment ref="G36" authorId="1" shapeId="0" xr:uid="{00000000-0006-0000-0100-000013000000}">
      <text>
        <r>
          <rPr>
            <b/>
            <sz val="8"/>
            <color rgb="FF000000"/>
            <rFont val="Tahoma"/>
            <family val="2"/>
          </rPr>
          <t xml:space="preserve">sufficiente </t>
        </r>
        <r>
          <rPr>
            <sz val="8"/>
            <color rgb="FF000000"/>
            <rFont val="Tahoma"/>
            <family val="2"/>
          </rPr>
          <t xml:space="preserve">La prestazione è stata accettabile, nello standard minimo della mansione assegnata, ma con rendimento non ancora adeguato alle aspettative </t>
        </r>
      </text>
    </comment>
    <comment ref="H36" authorId="1" shapeId="0" xr:uid="{00000000-0006-0000-0100-000014000000}">
      <text>
        <r>
          <rPr>
            <b/>
            <sz val="8"/>
            <color rgb="FF000000"/>
            <rFont val="Tahoma"/>
            <family val="2"/>
          </rPr>
          <t xml:space="preserve">adeguato </t>
        </r>
        <r>
          <rPr>
            <sz val="8"/>
            <color rgb="FF000000"/>
            <rFont val="Tahoma"/>
            <family val="2"/>
          </rPr>
          <t>La prestazione è stata adeguata alla mansione, pur riscontrando ambiti di miglioramento</t>
        </r>
      </text>
    </comment>
    <comment ref="I36" authorId="1" shapeId="0" xr:uid="{00000000-0006-0000-0100-000015000000}">
      <text>
        <r>
          <rPr>
            <b/>
            <sz val="8"/>
            <color rgb="FF000000"/>
            <rFont val="Tahoma"/>
            <family val="2"/>
          </rPr>
          <t xml:space="preserve">buono </t>
        </r>
        <r>
          <rPr>
            <sz val="8"/>
            <color rgb="FF000000"/>
            <rFont val="Tahoma"/>
            <family val="2"/>
          </rPr>
          <t xml:space="preserve">La prestazione è stata quantitativamente o qualitativamente buona con riscontri sul miglioramento dell’organizzazione </t>
        </r>
      </text>
    </comment>
    <comment ref="J36" authorId="1" shapeId="0" xr:uid="{00000000-0006-0000-0100-000016000000}">
      <text>
        <r>
          <rPr>
            <b/>
            <sz val="8"/>
            <color rgb="FF000000"/>
            <rFont val="Tahoma"/>
            <family val="2"/>
          </rPr>
          <t xml:space="preserve">eccellente </t>
        </r>
        <r>
          <rPr>
            <sz val="8"/>
            <color rgb="FF000000"/>
            <rFont val="Tahoma"/>
            <family val="2"/>
          </rPr>
          <t>La prestazione è stata ineccepibile ed eccellente sia sotto il profilo quantitativo che qualitativo, ed ha consentito il miglioramento dell’organizzazione</t>
        </r>
      </text>
    </comment>
    <comment ref="B54" authorId="1" shapeId="0" xr:uid="{00000000-0006-0000-0100-000017000000}">
      <text>
        <r>
          <rPr>
            <sz val="10"/>
            <color rgb="FF000000"/>
            <rFont val="Tahoma"/>
            <family val="2"/>
          </rPr>
          <t>Denota la capacità di coinvolgersi nel gruppo di lavoro condividendone metodi e strumenti operando concretamente per il raggiungimento degli obiettivi, la capacità di sviluppare e mantenere relazioni positive e di trovare modalità di comunicazione efficaci è considerata anche in assenza di presenza fisica.</t>
        </r>
      </text>
    </comment>
    <comment ref="D54" authorId="2" shapeId="0" xr:uid="{00000000-0006-0000-0100-000018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54" authorId="2" shapeId="0" xr:uid="{00000000-0006-0000-0100-000019000000}">
      <text>
        <r>
          <rPr>
            <b/>
            <sz val="8"/>
            <color rgb="FF000000"/>
            <rFont val="Tahoma"/>
            <family val="2"/>
          </rPr>
          <t>insoddisfacente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ripetute osservazioni/richiami durante l'anno e/o ha presentato ripetuti atteggiamenti negativi e non collaborativi</t>
        </r>
      </text>
    </comment>
    <comment ref="F54" authorId="2" shapeId="0" xr:uid="{00000000-0006-0000-0100-00001A000000}">
      <text>
        <r>
          <rPr>
            <b/>
            <sz val="8"/>
            <color indexed="81"/>
            <rFont val="Tahoma"/>
            <family val="2"/>
          </rPr>
          <t>non sufficiente</t>
        </r>
        <r>
          <rPr>
            <sz val="8"/>
            <color indexed="81"/>
            <rFont val="Tahoma"/>
            <family val="2"/>
          </rPr>
          <t xml:space="preserve">
Il comportamento non è stato accettabile e ha presentato moti aspetti critici che non hanno permesso il miglioramento dell'organizzazione</t>
        </r>
      </text>
    </comment>
    <comment ref="G54" authorId="2" shapeId="0" xr:uid="{00000000-0006-0000-0100-00001B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54" authorId="2" shapeId="0" xr:uid="{00000000-0006-0000-0100-00001C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54" authorId="2" shapeId="0" xr:uid="{00000000-0006-0000-0100-00001D000000}">
      <text>
        <r>
          <rPr>
            <b/>
            <sz val="8"/>
            <color rgb="FF000000"/>
            <rFont val="Tahoma"/>
            <family val="2"/>
          </rPr>
          <t xml:space="preserve"> buono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 xml:space="preserve">Il comportamento  è stato caratterizzato da prestazioni quantitativamente o qualitativamente buone con riscontri sul miglioramento dell’organizzazione </t>
        </r>
      </text>
    </comment>
    <comment ref="J54" authorId="2" shapeId="0" xr:uid="{00000000-0006-0000-0100-00001E000000}">
      <text>
        <r>
          <rPr>
            <b/>
            <sz val="8"/>
            <color indexed="81"/>
            <rFont val="Tahoma"/>
            <family val="2"/>
          </rPr>
          <t>eccellente</t>
        </r>
        <r>
          <rPr>
            <sz val="8"/>
            <color indexed="81"/>
            <rFont val="Tahoma"/>
            <family val="2"/>
          </rPr>
          <t xml:space="preserve">
Il comportamento è stato caratterizzato da prestazioni ineccepibili ed eccellenti sia sotto il  profilo quantitativo che qualitativo, che hanno consentito il miglioramento dell’organizzazione</t>
        </r>
      </text>
    </comment>
    <comment ref="B59" authorId="1" shapeId="0" xr:uid="{00000000-0006-0000-0100-00001F000000}">
      <text>
        <r>
          <rPr>
            <sz val="10"/>
            <color rgb="FF000000"/>
            <rFont val="Tahoma"/>
            <family val="2"/>
          </rPr>
          <t>Indica la capacità di predisporre o proporre soluzioni operative funzionali all'attività lavorativa, di svolgere in autonomia il lavoro assegnato e di ricercare gli strumenti adeguati per la realizzazione dello stesso sia esso svolto in presenza che a distanza.</t>
        </r>
      </text>
    </comment>
    <comment ref="D59" authorId="2" shapeId="0" xr:uid="{00000000-0006-0000-0100-000020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59" authorId="2" shapeId="0" xr:uid="{00000000-0006-0000-0100-000021000000}">
      <text>
        <r>
          <rPr>
            <b/>
            <sz val="8"/>
            <color indexed="81"/>
            <rFont val="Tahoma"/>
            <family val="2"/>
          </rPr>
          <t>insoddisfacente</t>
        </r>
        <r>
          <rPr>
            <sz val="8"/>
            <color indexed="81"/>
            <rFont val="Tahoma"/>
            <family val="2"/>
          </rPr>
          <t xml:space="preserve">
il comportamento è stato oggetto di ripetute osservazioni/richiami durante l'anno e/o ha presentato ripetuti atteggiamenti negativi e non collaborativi</t>
        </r>
      </text>
    </comment>
    <comment ref="F59" authorId="2" shapeId="0" xr:uid="{00000000-0006-0000-0100-000022000000}">
      <text>
        <r>
          <rPr>
            <b/>
            <sz val="8"/>
            <color indexed="81"/>
            <rFont val="Tahoma"/>
            <family val="2"/>
          </rPr>
          <t>non sufficiente</t>
        </r>
        <r>
          <rPr>
            <sz val="8"/>
            <color indexed="81"/>
            <rFont val="Tahoma"/>
            <family val="2"/>
          </rPr>
          <t xml:space="preserve">
Il comportamento non è stato accettabile e ha presentato moti aspetti critici che non hanno permesso il miglioramento dell'organizzazione</t>
        </r>
      </text>
    </comment>
    <comment ref="G59" authorId="2" shapeId="0" xr:uid="{00000000-0006-0000-0100-000023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59" authorId="2" shapeId="0" xr:uid="{00000000-0006-0000-0100-000024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59" authorId="2" shapeId="0" xr:uid="{00000000-0006-0000-0100-000025000000}">
      <text>
        <r>
          <rPr>
            <b/>
            <sz val="8"/>
            <color indexed="81"/>
            <rFont val="Tahoma"/>
            <family val="2"/>
          </rPr>
          <t xml:space="preserve"> buono</t>
        </r>
        <r>
          <rPr>
            <sz val="8"/>
            <color indexed="81"/>
            <rFont val="Tahoma"/>
            <family val="2"/>
          </rPr>
          <t xml:space="preserve">
Il comportamento  è stato caratterizzato da prestazioni quantitativamente o qualitativamente buone con riscontri sul miglioramento dell’organizzazione </t>
        </r>
      </text>
    </comment>
    <comment ref="J59" authorId="2" shapeId="0" xr:uid="{00000000-0006-0000-0100-000026000000}">
      <text>
        <r>
          <rPr>
            <b/>
            <sz val="8"/>
            <color indexed="81"/>
            <rFont val="Tahoma"/>
            <family val="2"/>
          </rPr>
          <t>eccellente</t>
        </r>
        <r>
          <rPr>
            <sz val="8"/>
            <color indexed="81"/>
            <rFont val="Tahoma"/>
            <family val="2"/>
          </rPr>
          <t xml:space="preserve">
Il comportamento è stato caratterizzato da prestazioni ineccepibili ed eccellenti sia sotto il  profilo quantitativo che qualitativo, che hanno consentito il miglioramento dell’organizzazione</t>
        </r>
      </text>
    </comment>
    <comment ref="B64" authorId="1" shapeId="0" xr:uid="{00000000-0006-0000-0100-000027000000}">
      <text>
        <r>
          <rPr>
            <sz val="10"/>
            <color rgb="FF000000"/>
            <rFont val="Tahoma"/>
            <family val="2"/>
          </rPr>
          <t>Denota la capacità di ricercare la qualità nella prestazione individuale, finalizzata alla qualità dei servizi collegati agli  obiettivi istituzionali</t>
        </r>
      </text>
    </comment>
    <comment ref="D64" authorId="2" shapeId="0" xr:uid="{00000000-0006-0000-0100-000028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64" authorId="2" shapeId="0" xr:uid="{00000000-0006-0000-0100-000029000000}">
      <text>
        <r>
          <rPr>
            <b/>
            <sz val="8"/>
            <color indexed="81"/>
            <rFont val="Tahoma"/>
            <family val="2"/>
          </rPr>
          <t>insoddisfacente</t>
        </r>
        <r>
          <rPr>
            <sz val="8"/>
            <color indexed="81"/>
            <rFont val="Tahoma"/>
            <family val="2"/>
          </rPr>
          <t xml:space="preserve">
il comportamento è stato oggetto di ripetute osservazioni/richiami durante l'anno e/o ha presentato ripetuti atteggiamenti negativi e non collaborativi</t>
        </r>
      </text>
    </comment>
    <comment ref="F64" authorId="2" shapeId="0" xr:uid="{00000000-0006-0000-0100-00002A000000}">
      <text>
        <r>
          <rPr>
            <b/>
            <sz val="8"/>
            <color indexed="81"/>
            <rFont val="Tahoma"/>
            <family val="2"/>
          </rPr>
          <t>non sufficiente</t>
        </r>
        <r>
          <rPr>
            <sz val="8"/>
            <color indexed="81"/>
            <rFont val="Tahoma"/>
            <family val="2"/>
          </rPr>
          <t xml:space="preserve">
Il comportamento non è stato accettabile e ha presentato moti aspetti critici che non hanno permesso il miglioramento dell'organizzazione</t>
        </r>
      </text>
    </comment>
    <comment ref="G64" authorId="2" shapeId="0" xr:uid="{00000000-0006-0000-0100-00002B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64" authorId="2" shapeId="0" xr:uid="{00000000-0006-0000-0100-00002C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64" authorId="2" shapeId="0" xr:uid="{00000000-0006-0000-0100-00002D000000}">
      <text>
        <r>
          <rPr>
            <b/>
            <sz val="8"/>
            <color indexed="81"/>
            <rFont val="Tahoma"/>
            <family val="2"/>
          </rPr>
          <t xml:space="preserve"> buono</t>
        </r>
        <r>
          <rPr>
            <sz val="8"/>
            <color indexed="81"/>
            <rFont val="Tahoma"/>
            <family val="2"/>
          </rPr>
          <t xml:space="preserve">
Il comportamento  è stato caratterizzato da prestazioni quantitativamente o qualitativamente buone con riscontri sul miglioramento dell’organizzazione </t>
        </r>
      </text>
    </comment>
    <comment ref="J64" authorId="2" shapeId="0" xr:uid="{00000000-0006-0000-0100-00002E000000}">
      <text>
        <r>
          <rPr>
            <b/>
            <sz val="8"/>
            <color indexed="81"/>
            <rFont val="Tahoma"/>
            <family val="2"/>
          </rPr>
          <t>eccellente</t>
        </r>
        <r>
          <rPr>
            <sz val="8"/>
            <color indexed="81"/>
            <rFont val="Tahoma"/>
            <family val="2"/>
          </rPr>
          <t xml:space="preserve">
Il comportamento è stato caratterizzato da prestazioni ineccepibili ed eccellenti sia sotto il  profilo quantitativo che qualitativo, che hanno consentito il miglioramento dell’organizzazione</t>
        </r>
      </text>
    </comment>
    <comment ref="B69" authorId="1" shapeId="0" xr:uid="{00000000-0006-0000-0100-00002F000000}">
      <text>
        <r>
          <rPr>
            <sz val="10"/>
            <color rgb="FF000000"/>
            <rFont val="Tahoma"/>
            <family val="2"/>
          </rPr>
          <t>Denota la capacità di lavorare consapevoli di contribuire al bene pubblico in evoluzione coerente con il contesto ed il tempo</t>
        </r>
      </text>
    </comment>
    <comment ref="D69" authorId="2" shapeId="0" xr:uid="{00000000-0006-0000-0100-000030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69" authorId="2" shapeId="0" xr:uid="{00000000-0006-0000-0100-000031000000}">
      <text>
        <r>
          <rPr>
            <b/>
            <sz val="8"/>
            <color indexed="81"/>
            <rFont val="Tahoma"/>
            <family val="2"/>
          </rPr>
          <t>insoddisfacente</t>
        </r>
        <r>
          <rPr>
            <sz val="8"/>
            <color indexed="81"/>
            <rFont val="Tahoma"/>
            <family val="2"/>
          </rPr>
          <t xml:space="preserve">
il comportamento è stato oggetto di ripetute osservazioni/richiami durante l'anno e/o ha presentato ripetuti atteggiamenti negativi e non collaborativi</t>
        </r>
      </text>
    </comment>
    <comment ref="F69" authorId="2" shapeId="0" xr:uid="{00000000-0006-0000-0100-000032000000}">
      <text>
        <r>
          <rPr>
            <b/>
            <sz val="8"/>
            <color indexed="81"/>
            <rFont val="Tahoma"/>
            <family val="2"/>
          </rPr>
          <t>non sufficiente</t>
        </r>
        <r>
          <rPr>
            <sz val="8"/>
            <color indexed="81"/>
            <rFont val="Tahoma"/>
            <family val="2"/>
          </rPr>
          <t xml:space="preserve">
Il comportamento non è stato accettabile e ha presentato moti aspetti critici che non hanno permesso il miglioramento dell'organizzazione</t>
        </r>
      </text>
    </comment>
    <comment ref="G69" authorId="2" shapeId="0" xr:uid="{00000000-0006-0000-0100-000033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69" authorId="2" shapeId="0" xr:uid="{00000000-0006-0000-0100-000034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69" authorId="2" shapeId="0" xr:uid="{00000000-0006-0000-0100-000035000000}">
      <text>
        <r>
          <rPr>
            <b/>
            <sz val="8"/>
            <color indexed="81"/>
            <rFont val="Tahoma"/>
            <family val="2"/>
          </rPr>
          <t xml:space="preserve"> buono</t>
        </r>
        <r>
          <rPr>
            <sz val="8"/>
            <color indexed="81"/>
            <rFont val="Tahoma"/>
            <family val="2"/>
          </rPr>
          <t xml:space="preserve">
Il comportamento  è stato caratterizzato da prestazioni quantitativamente o qualitativamente buone con riscontri sul miglioramento dell’organizzazione </t>
        </r>
      </text>
    </comment>
    <comment ref="J69" authorId="2" shapeId="0" xr:uid="{00000000-0006-0000-0100-000036000000}">
      <text>
        <r>
          <rPr>
            <b/>
            <sz val="8"/>
            <color rgb="FF000000"/>
            <rFont val="Tahoma"/>
            <family val="2"/>
          </rPr>
          <t>eccellente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caratterizzato da prestazioni ineccepibili ed eccellenti sia sotto il  profilo quantitativo che qualitativo, che hanno consentito il miglioramento dell’organizzazione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pandolfo</author>
    <author>Microsoft Office User</author>
    <author xml:space="preserve"> Passerini</author>
  </authors>
  <commentList>
    <comment ref="I7" authorId="0" shapeId="0" xr:uid="{00000000-0006-0000-0200-000001000000}">
      <text>
        <r>
          <rPr>
            <sz val="7"/>
            <color indexed="81"/>
            <rFont val="Tahoma"/>
            <family val="2"/>
          </rPr>
          <t>Il campo "Performance organizzativa" con l'articolazione degli obiettivi cui partecipa il collaboratore è un campo a compilazione facoltativa - da riga 7 a riga 27.</t>
        </r>
      </text>
    </comment>
    <comment ref="D30" authorId="1" shapeId="0" xr:uid="{00000000-0006-0000-0200-000002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 
</t>
        </r>
        <r>
          <rPr>
            <sz val="8"/>
            <color rgb="FF000000"/>
            <rFont val="Tahoma"/>
            <family val="2"/>
          </rPr>
          <t xml:space="preserve">La prestazione ha determinato un costante apporto negativo alla struttura organizzativa e/o la condotta durante l'attività lavorativa è stata oggetto di contestazioni disciplinari </t>
        </r>
      </text>
    </comment>
    <comment ref="E30" authorId="1" shapeId="0" xr:uid="{00000000-0006-0000-0200-000003000000}">
      <text>
        <r>
          <rPr>
            <b/>
            <sz val="8"/>
            <color rgb="FF000000"/>
            <rFont val="Tahoma"/>
            <family val="2"/>
          </rPr>
          <t xml:space="preserve">insoddisfacente 
</t>
        </r>
        <r>
          <rPr>
            <sz val="8"/>
            <color rgb="FF000000"/>
            <rFont val="Tahoma"/>
            <family val="2"/>
          </rPr>
          <t>La prestazione è stata caratterizzata da ripetuti atteggiamenti negativi e non collaborativi e/o la condotta durante l'attività lavorativa è stata oggetto di ripetute osservazioni/richiami durante l'anno</t>
        </r>
      </text>
    </comment>
    <comment ref="F30" authorId="1" shapeId="0" xr:uid="{00000000-0006-0000-0200-000004000000}">
      <text>
        <r>
          <rPr>
            <b/>
            <sz val="8"/>
            <color rgb="FF000000"/>
            <rFont val="Tahoma"/>
            <family val="2"/>
          </rPr>
          <t xml:space="preserve">non sufficiente 
</t>
        </r>
        <r>
          <rPr>
            <sz val="8"/>
            <color rgb="FF000000"/>
            <rFont val="Tahoma"/>
            <family val="2"/>
          </rPr>
          <t>La prestazione non è stata accettabile e ha presentato molti aspetti critici che non hanno permesso il miglioramento dell'organizzazione</t>
        </r>
      </text>
    </comment>
    <comment ref="G30" authorId="1" shapeId="0" xr:uid="{00000000-0006-0000-0200-000005000000}">
      <text>
        <r>
          <rPr>
            <b/>
            <sz val="8"/>
            <color rgb="FF000000"/>
            <rFont val="Tahoma"/>
            <family val="2"/>
          </rPr>
          <t xml:space="preserve">sufficiente </t>
        </r>
        <r>
          <rPr>
            <sz val="8"/>
            <color rgb="FF000000"/>
            <rFont val="Tahoma"/>
            <family val="2"/>
          </rPr>
          <t xml:space="preserve">La prestazione è stata accettabile, nello standard minimo della mansione assegnata, ma con rendimento non ancora adeguato alle aspettative </t>
        </r>
      </text>
    </comment>
    <comment ref="H30" authorId="1" shapeId="0" xr:uid="{00000000-0006-0000-0200-000006000000}">
      <text>
        <r>
          <rPr>
            <b/>
            <sz val="8"/>
            <color rgb="FF000000"/>
            <rFont val="Tahoma"/>
            <family val="2"/>
          </rPr>
          <t xml:space="preserve">adeguato </t>
        </r>
        <r>
          <rPr>
            <sz val="8"/>
            <color rgb="FF000000"/>
            <rFont val="Tahoma"/>
            <family val="2"/>
          </rPr>
          <t>La prestazione è stata adeguata alla mansione, pur riscontrando ambiti di miglioramento</t>
        </r>
      </text>
    </comment>
    <comment ref="I30" authorId="1" shapeId="0" xr:uid="{00000000-0006-0000-0200-000007000000}">
      <text>
        <r>
          <rPr>
            <b/>
            <sz val="8"/>
            <color rgb="FF000000"/>
            <rFont val="Tahoma"/>
            <family val="2"/>
          </rPr>
          <t xml:space="preserve">buono </t>
        </r>
        <r>
          <rPr>
            <sz val="8"/>
            <color rgb="FF000000"/>
            <rFont val="Tahoma"/>
            <family val="2"/>
          </rPr>
          <t xml:space="preserve">La prestazione è stata quantitativamente o qualitativamente buona con riscontri sul miglioramento dell’organizzazione </t>
        </r>
      </text>
    </comment>
    <comment ref="J30" authorId="1" shapeId="0" xr:uid="{00000000-0006-0000-0200-000008000000}">
      <text>
        <r>
          <rPr>
            <b/>
            <sz val="8"/>
            <color rgb="FF000000"/>
            <rFont val="Tahoma"/>
            <family val="2"/>
          </rPr>
          <t xml:space="preserve">eccellente </t>
        </r>
        <r>
          <rPr>
            <sz val="8"/>
            <color rgb="FF000000"/>
            <rFont val="Tahoma"/>
            <family val="2"/>
          </rPr>
          <t>La prestazione è stata ineccepibile ed eccellente sia sotto il profilo quantitativo che qualitativo, ed ha consentito il miglioramento dell’organizzazione</t>
        </r>
      </text>
    </comment>
    <comment ref="D33" authorId="1" shapeId="0" xr:uid="{00000000-0006-0000-0200-000009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 
</t>
        </r>
        <r>
          <rPr>
            <sz val="8"/>
            <color rgb="FF000000"/>
            <rFont val="Tahoma"/>
            <family val="2"/>
          </rPr>
          <t xml:space="preserve">La prestazione ha determinato un costante apporto negativo alla struttura organizzativa e/o la condotta durante l'attività lavorativa è stata oggetto di contestazioni disciplinari </t>
        </r>
      </text>
    </comment>
    <comment ref="E33" authorId="1" shapeId="0" xr:uid="{00000000-0006-0000-0200-00000A000000}">
      <text>
        <r>
          <rPr>
            <b/>
            <sz val="8"/>
            <color rgb="FF000000"/>
            <rFont val="Tahoma"/>
            <family val="2"/>
          </rPr>
          <t xml:space="preserve">insoddisfacente 
</t>
        </r>
        <r>
          <rPr>
            <sz val="8"/>
            <color rgb="FF000000"/>
            <rFont val="Tahoma"/>
            <family val="2"/>
          </rPr>
          <t>La prestazione è stata caratterizzata da ripetuti atteggiamenti negativi e non collaborativi e/o la condotta durante l'attività lavorativa è stata oggetto di ripetute osservazioni/richiami durante l'anno</t>
        </r>
      </text>
    </comment>
    <comment ref="F33" authorId="1" shapeId="0" xr:uid="{00000000-0006-0000-0200-00000B000000}">
      <text>
        <r>
          <rPr>
            <b/>
            <sz val="8"/>
            <color rgb="FF000000"/>
            <rFont val="Tahoma"/>
            <family val="2"/>
          </rPr>
          <t xml:space="preserve">non sufficiente 
</t>
        </r>
        <r>
          <rPr>
            <sz val="8"/>
            <color rgb="FF000000"/>
            <rFont val="Tahoma"/>
            <family val="2"/>
          </rPr>
          <t>La prestazione non è stata accettabile e ha presentato molti aspetti critici che non hanno permesso il miglioramento dell'organizzazione</t>
        </r>
      </text>
    </comment>
    <comment ref="G33" authorId="1" shapeId="0" xr:uid="{00000000-0006-0000-0200-00000C000000}">
      <text>
        <r>
          <rPr>
            <b/>
            <sz val="8"/>
            <color rgb="FF000000"/>
            <rFont val="Tahoma"/>
            <family val="2"/>
          </rPr>
          <t xml:space="preserve">sufficiente </t>
        </r>
        <r>
          <rPr>
            <sz val="8"/>
            <color rgb="FF000000"/>
            <rFont val="Tahoma"/>
            <family val="2"/>
          </rPr>
          <t xml:space="preserve">La prestazione è stata accettabile, nello standard minimo della mansione assegnata, ma con rendimento non ancora adeguato alle aspettative </t>
        </r>
      </text>
    </comment>
    <comment ref="H33" authorId="1" shapeId="0" xr:uid="{00000000-0006-0000-0200-00000D000000}">
      <text>
        <r>
          <rPr>
            <b/>
            <sz val="8"/>
            <color rgb="FF000000"/>
            <rFont val="Tahoma"/>
            <family val="2"/>
          </rPr>
          <t xml:space="preserve">adeguato </t>
        </r>
        <r>
          <rPr>
            <sz val="8"/>
            <color rgb="FF000000"/>
            <rFont val="Tahoma"/>
            <family val="2"/>
          </rPr>
          <t>La prestazione è stata adeguata alla mansione, pur riscontrando ambiti di miglioramento</t>
        </r>
      </text>
    </comment>
    <comment ref="I33" authorId="1" shapeId="0" xr:uid="{00000000-0006-0000-0200-00000E000000}">
      <text>
        <r>
          <rPr>
            <b/>
            <sz val="8"/>
            <color rgb="FF000000"/>
            <rFont val="Tahoma"/>
            <family val="2"/>
          </rPr>
          <t xml:space="preserve">buono </t>
        </r>
        <r>
          <rPr>
            <sz val="8"/>
            <color rgb="FF000000"/>
            <rFont val="Tahoma"/>
            <family val="2"/>
          </rPr>
          <t xml:space="preserve">La prestazione è stata quantitativamente o qualitativamente buona con riscontri sul miglioramento dell’organizzazione </t>
        </r>
      </text>
    </comment>
    <comment ref="J33" authorId="1" shapeId="0" xr:uid="{00000000-0006-0000-0200-00000F000000}">
      <text>
        <r>
          <rPr>
            <b/>
            <sz val="8"/>
            <color rgb="FF000000"/>
            <rFont val="Tahoma"/>
            <family val="2"/>
          </rPr>
          <t xml:space="preserve">eccellente </t>
        </r>
        <r>
          <rPr>
            <sz val="8"/>
            <color rgb="FF000000"/>
            <rFont val="Tahoma"/>
            <family val="2"/>
          </rPr>
          <t>La prestazione è stata ineccepibile ed eccellente sia sotto il profilo quantitativo che qualitativo, ed ha consentito il miglioramento dell’organizzazione</t>
        </r>
      </text>
    </comment>
    <comment ref="D36" authorId="1" shapeId="0" xr:uid="{00000000-0006-0000-0200-000010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 
</t>
        </r>
        <r>
          <rPr>
            <sz val="8"/>
            <color rgb="FF000000"/>
            <rFont val="Tahoma"/>
            <family val="2"/>
          </rPr>
          <t xml:space="preserve">La prestazione ha determinato un costante apporto negativo alla struttura organizzativa e/o la condotta durante l'attività lavorativa è stata oggetto di contestazioni disciplinari </t>
        </r>
      </text>
    </comment>
    <comment ref="E36" authorId="1" shapeId="0" xr:uid="{00000000-0006-0000-0200-000011000000}">
      <text>
        <r>
          <rPr>
            <b/>
            <sz val="8"/>
            <color rgb="FF000000"/>
            <rFont val="Tahoma"/>
            <family val="2"/>
          </rPr>
          <t xml:space="preserve">insoddisfacente 
</t>
        </r>
        <r>
          <rPr>
            <sz val="8"/>
            <color rgb="FF000000"/>
            <rFont val="Tahoma"/>
            <family val="2"/>
          </rPr>
          <t>La prestazione è stata caratterizzata da ripetuti atteggiamenti negativi e non collaborativi e/o la condotta durante l'attività lavorativa è stata oggetto di ripetute osservazioni/richiami durante l'anno</t>
        </r>
      </text>
    </comment>
    <comment ref="F36" authorId="1" shapeId="0" xr:uid="{00000000-0006-0000-0200-000012000000}">
      <text>
        <r>
          <rPr>
            <b/>
            <sz val="8"/>
            <color rgb="FF000000"/>
            <rFont val="Tahoma"/>
            <family val="2"/>
          </rPr>
          <t xml:space="preserve">non sufficiente 
</t>
        </r>
        <r>
          <rPr>
            <sz val="8"/>
            <color rgb="FF000000"/>
            <rFont val="Tahoma"/>
            <family val="2"/>
          </rPr>
          <t>La prestazione non è stata accettabile e ha presentato molti aspetti critici che non hanno permesso il miglioramento dell'organizzazione</t>
        </r>
      </text>
    </comment>
    <comment ref="G36" authorId="1" shapeId="0" xr:uid="{00000000-0006-0000-0200-000013000000}">
      <text>
        <r>
          <rPr>
            <b/>
            <sz val="8"/>
            <color rgb="FF000000"/>
            <rFont val="Tahoma"/>
            <family val="2"/>
          </rPr>
          <t xml:space="preserve">sufficiente </t>
        </r>
        <r>
          <rPr>
            <sz val="8"/>
            <color rgb="FF000000"/>
            <rFont val="Tahoma"/>
            <family val="2"/>
          </rPr>
          <t xml:space="preserve">La prestazione è stata accettabile, nello standard minimo della mansione assegnata, ma con rendimento non ancora adeguato alle aspettative </t>
        </r>
      </text>
    </comment>
    <comment ref="H36" authorId="1" shapeId="0" xr:uid="{00000000-0006-0000-0200-000014000000}">
      <text>
        <r>
          <rPr>
            <b/>
            <sz val="8"/>
            <color rgb="FF000000"/>
            <rFont val="Tahoma"/>
            <family val="2"/>
          </rPr>
          <t xml:space="preserve">adeguato </t>
        </r>
        <r>
          <rPr>
            <sz val="8"/>
            <color rgb="FF000000"/>
            <rFont val="Tahoma"/>
            <family val="2"/>
          </rPr>
          <t>La prestazione è stata adeguata alla mansione, pur riscontrando ambiti di miglioramento</t>
        </r>
      </text>
    </comment>
    <comment ref="I36" authorId="1" shapeId="0" xr:uid="{00000000-0006-0000-0200-000015000000}">
      <text>
        <r>
          <rPr>
            <b/>
            <sz val="8"/>
            <color rgb="FF000000"/>
            <rFont val="Tahoma"/>
            <family val="2"/>
          </rPr>
          <t xml:space="preserve">buono </t>
        </r>
        <r>
          <rPr>
            <sz val="8"/>
            <color rgb="FF000000"/>
            <rFont val="Tahoma"/>
            <family val="2"/>
          </rPr>
          <t xml:space="preserve">La prestazione è stata quantitativamente o qualitativamente buona con riscontri sul miglioramento dell’organizzazione </t>
        </r>
      </text>
    </comment>
    <comment ref="J36" authorId="1" shapeId="0" xr:uid="{00000000-0006-0000-0200-000016000000}">
      <text>
        <r>
          <rPr>
            <b/>
            <sz val="8"/>
            <color rgb="FF000000"/>
            <rFont val="Tahoma"/>
            <family val="2"/>
          </rPr>
          <t xml:space="preserve">eccellente </t>
        </r>
        <r>
          <rPr>
            <sz val="8"/>
            <color rgb="FF000000"/>
            <rFont val="Tahoma"/>
            <family val="2"/>
          </rPr>
          <t>La prestazione è stata ineccepibile ed eccellente sia sotto il profilo quantitativo che qualitativo, ed ha consentito il miglioramento dell’organizzazione</t>
        </r>
      </text>
    </comment>
    <comment ref="B54" authorId="1" shapeId="0" xr:uid="{00000000-0006-0000-0200-000017000000}">
      <text>
        <r>
          <rPr>
            <sz val="10"/>
            <color rgb="FF000000"/>
            <rFont val="Tahoma"/>
            <family val="2"/>
          </rPr>
          <t>Denota la capacità di coinvolgersi nel gruppo di lavoro condividendone metodi e strumenti operando concretamente per il raggiungimento degli obiettivi, la capacità di sviluppare e mantenere relazioni positive e di trovare modalità di comunicazione efficaci è considerata anche in assenza di presenza fisica.</t>
        </r>
      </text>
    </comment>
    <comment ref="D54" authorId="2" shapeId="0" xr:uid="{00000000-0006-0000-0200-000018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54" authorId="2" shapeId="0" xr:uid="{00000000-0006-0000-0200-000019000000}">
      <text>
        <r>
          <rPr>
            <b/>
            <sz val="8"/>
            <color rgb="FF000000"/>
            <rFont val="Tahoma"/>
            <family val="2"/>
          </rPr>
          <t>insoddisfacente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ripetute osservazioni/richiami durante l'anno e/o ha presentato ripetuti atteggiamenti negativi e non collaborativi</t>
        </r>
      </text>
    </comment>
    <comment ref="F54" authorId="2" shapeId="0" xr:uid="{00000000-0006-0000-0200-00001A000000}">
      <text>
        <r>
          <rPr>
            <b/>
            <sz val="8"/>
            <color indexed="81"/>
            <rFont val="Tahoma"/>
            <family val="2"/>
          </rPr>
          <t>non sufficiente</t>
        </r>
        <r>
          <rPr>
            <sz val="8"/>
            <color indexed="81"/>
            <rFont val="Tahoma"/>
            <family val="2"/>
          </rPr>
          <t xml:space="preserve">
Il comportamento non è stato accettabile e ha presentato moti aspetti critici che non hanno permesso il miglioramento dell'organizzazione</t>
        </r>
      </text>
    </comment>
    <comment ref="G54" authorId="2" shapeId="0" xr:uid="{00000000-0006-0000-0200-00001B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54" authorId="2" shapeId="0" xr:uid="{00000000-0006-0000-0200-00001C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54" authorId="2" shapeId="0" xr:uid="{00000000-0006-0000-0200-00001D000000}">
      <text>
        <r>
          <rPr>
            <b/>
            <sz val="8"/>
            <color rgb="FF000000"/>
            <rFont val="Tahoma"/>
            <family val="2"/>
          </rPr>
          <t xml:space="preserve"> buono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 xml:space="preserve">Il comportamento  è stato caratterizzato da prestazioni quantitativamente o qualitativamente buone con riscontri sul miglioramento dell’organizzazione </t>
        </r>
      </text>
    </comment>
    <comment ref="J54" authorId="2" shapeId="0" xr:uid="{00000000-0006-0000-0200-00001E000000}">
      <text>
        <r>
          <rPr>
            <b/>
            <sz val="8"/>
            <color indexed="81"/>
            <rFont val="Tahoma"/>
            <family val="2"/>
          </rPr>
          <t>eccellente</t>
        </r>
        <r>
          <rPr>
            <sz val="8"/>
            <color indexed="81"/>
            <rFont val="Tahoma"/>
            <family val="2"/>
          </rPr>
          <t xml:space="preserve">
Il comportamento è stato caratterizzato da prestazioni ineccepibili ed eccellenti sia sotto il  profilo quantitativo che qualitativo, che hanno consentito il miglioramento dell’organizzazione</t>
        </r>
      </text>
    </comment>
    <comment ref="B59" authorId="1" shapeId="0" xr:uid="{00000000-0006-0000-0200-00001F000000}">
      <text>
        <r>
          <rPr>
            <sz val="10"/>
            <color rgb="FF000000"/>
            <rFont val="Tahoma"/>
            <family val="2"/>
          </rPr>
          <t>Indica la capacità di predisporre o proporre soluzioni operative funzionali all'attività lavorativa, di svolgere in autonomia il lavoro assegnato e di ricercare gli strumenti adeguati per la realizzazione dello stesso sia esso svolto in presenza che a distanza.</t>
        </r>
      </text>
    </comment>
    <comment ref="D59" authorId="2" shapeId="0" xr:uid="{00000000-0006-0000-0200-000020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59" authorId="2" shapeId="0" xr:uid="{00000000-0006-0000-0200-000021000000}">
      <text>
        <r>
          <rPr>
            <b/>
            <sz val="8"/>
            <color indexed="81"/>
            <rFont val="Tahoma"/>
            <family val="2"/>
          </rPr>
          <t>insoddisfacente</t>
        </r>
        <r>
          <rPr>
            <sz val="8"/>
            <color indexed="81"/>
            <rFont val="Tahoma"/>
            <family val="2"/>
          </rPr>
          <t xml:space="preserve">
il comportamento è stato oggetto di ripetute osservazioni/richiami durante l'anno e/o ha presentato ripetuti atteggiamenti negativi e non collaborativi</t>
        </r>
      </text>
    </comment>
    <comment ref="F59" authorId="2" shapeId="0" xr:uid="{00000000-0006-0000-0200-000022000000}">
      <text>
        <r>
          <rPr>
            <b/>
            <sz val="8"/>
            <color indexed="81"/>
            <rFont val="Tahoma"/>
            <family val="2"/>
          </rPr>
          <t>non sufficiente</t>
        </r>
        <r>
          <rPr>
            <sz val="8"/>
            <color indexed="81"/>
            <rFont val="Tahoma"/>
            <family val="2"/>
          </rPr>
          <t xml:space="preserve">
Il comportamento non è stato accettabile e ha presentato moti aspetti critici che non hanno permesso il miglioramento dell'organizzazione</t>
        </r>
      </text>
    </comment>
    <comment ref="G59" authorId="2" shapeId="0" xr:uid="{00000000-0006-0000-0200-000023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59" authorId="2" shapeId="0" xr:uid="{00000000-0006-0000-0200-000024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59" authorId="2" shapeId="0" xr:uid="{00000000-0006-0000-0200-000025000000}">
      <text>
        <r>
          <rPr>
            <b/>
            <sz val="8"/>
            <color indexed="81"/>
            <rFont val="Tahoma"/>
            <family val="2"/>
          </rPr>
          <t xml:space="preserve"> buono</t>
        </r>
        <r>
          <rPr>
            <sz val="8"/>
            <color indexed="81"/>
            <rFont val="Tahoma"/>
            <family val="2"/>
          </rPr>
          <t xml:space="preserve">
Il comportamento  è stato caratterizzato da prestazioni quantitativamente o qualitativamente buone con riscontri sul miglioramento dell’organizzazione </t>
        </r>
      </text>
    </comment>
    <comment ref="J59" authorId="2" shapeId="0" xr:uid="{00000000-0006-0000-0200-000026000000}">
      <text>
        <r>
          <rPr>
            <b/>
            <sz val="8"/>
            <color indexed="81"/>
            <rFont val="Tahoma"/>
            <family val="2"/>
          </rPr>
          <t>eccellente</t>
        </r>
        <r>
          <rPr>
            <sz val="8"/>
            <color indexed="81"/>
            <rFont val="Tahoma"/>
            <family val="2"/>
          </rPr>
          <t xml:space="preserve">
Il comportamento è stato caratterizzato da prestazioni ineccepibili ed eccellenti sia sotto il  profilo quantitativo che qualitativo, che hanno consentito il miglioramento dell’organizzazione</t>
        </r>
      </text>
    </comment>
    <comment ref="B64" authorId="1" shapeId="0" xr:uid="{00000000-0006-0000-0200-000027000000}">
      <text>
        <r>
          <rPr>
            <sz val="10"/>
            <color rgb="FF000000"/>
            <rFont val="Tahoma"/>
            <family val="2"/>
          </rPr>
          <t>Denota la capacità di ricercare la qualità nella prestazione individuale, finalizzata alla qualità dei servizi collegati agli  obiettivi istituzionali</t>
        </r>
      </text>
    </comment>
    <comment ref="D64" authorId="2" shapeId="0" xr:uid="{00000000-0006-0000-0200-000028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64" authorId="2" shapeId="0" xr:uid="{00000000-0006-0000-0200-000029000000}">
      <text>
        <r>
          <rPr>
            <b/>
            <sz val="8"/>
            <color indexed="81"/>
            <rFont val="Tahoma"/>
            <family val="2"/>
          </rPr>
          <t>insoddisfacente</t>
        </r>
        <r>
          <rPr>
            <sz val="8"/>
            <color indexed="81"/>
            <rFont val="Tahoma"/>
            <family val="2"/>
          </rPr>
          <t xml:space="preserve">
il comportamento è stato oggetto di ripetute osservazioni/richiami durante l'anno e/o ha presentato ripetuti atteggiamenti negativi e non collaborativi</t>
        </r>
      </text>
    </comment>
    <comment ref="F64" authorId="2" shapeId="0" xr:uid="{00000000-0006-0000-0200-00002A000000}">
      <text>
        <r>
          <rPr>
            <b/>
            <sz val="8"/>
            <color indexed="81"/>
            <rFont val="Tahoma"/>
            <family val="2"/>
          </rPr>
          <t>non sufficiente</t>
        </r>
        <r>
          <rPr>
            <sz val="8"/>
            <color indexed="81"/>
            <rFont val="Tahoma"/>
            <family val="2"/>
          </rPr>
          <t xml:space="preserve">
Il comportamento non è stato accettabile e ha presentato moti aspetti critici che non hanno permesso il miglioramento dell'organizzazione</t>
        </r>
      </text>
    </comment>
    <comment ref="G64" authorId="2" shapeId="0" xr:uid="{00000000-0006-0000-0200-00002B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64" authorId="2" shapeId="0" xr:uid="{00000000-0006-0000-0200-00002C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64" authorId="2" shapeId="0" xr:uid="{00000000-0006-0000-0200-00002D000000}">
      <text>
        <r>
          <rPr>
            <b/>
            <sz val="8"/>
            <color indexed="81"/>
            <rFont val="Tahoma"/>
            <family val="2"/>
          </rPr>
          <t xml:space="preserve"> buono</t>
        </r>
        <r>
          <rPr>
            <sz val="8"/>
            <color indexed="81"/>
            <rFont val="Tahoma"/>
            <family val="2"/>
          </rPr>
          <t xml:space="preserve">
Il comportamento  è stato caratterizzato da prestazioni quantitativamente o qualitativamente buone con riscontri sul miglioramento dell’organizzazione </t>
        </r>
      </text>
    </comment>
    <comment ref="J64" authorId="2" shapeId="0" xr:uid="{00000000-0006-0000-0200-00002E000000}">
      <text>
        <r>
          <rPr>
            <b/>
            <sz val="8"/>
            <color indexed="81"/>
            <rFont val="Tahoma"/>
            <family val="2"/>
          </rPr>
          <t>eccellente</t>
        </r>
        <r>
          <rPr>
            <sz val="8"/>
            <color indexed="81"/>
            <rFont val="Tahoma"/>
            <family val="2"/>
          </rPr>
          <t xml:space="preserve">
Il comportamento è stato caratterizzato da prestazioni ineccepibili ed eccellenti sia sotto il  profilo quantitativo che qualitativo, che hanno consentito il miglioramento dell’organizzazione</t>
        </r>
      </text>
    </comment>
    <comment ref="B69" authorId="1" shapeId="0" xr:uid="{00000000-0006-0000-0200-00002F000000}">
      <text>
        <r>
          <rPr>
            <sz val="10"/>
            <color rgb="FF000000"/>
            <rFont val="Tahoma"/>
            <family val="2"/>
          </rPr>
          <t>Denota la capacità di lavorare consapevoli di contribuire al bene pubblico in evoluzione coerente con il contesto ed il tempo</t>
        </r>
      </text>
    </comment>
    <comment ref="D69" authorId="2" shapeId="0" xr:uid="{00000000-0006-0000-0200-000030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69" authorId="2" shapeId="0" xr:uid="{00000000-0006-0000-0200-000031000000}">
      <text>
        <r>
          <rPr>
            <b/>
            <sz val="8"/>
            <color indexed="81"/>
            <rFont val="Tahoma"/>
            <family val="2"/>
          </rPr>
          <t>insoddisfacente</t>
        </r>
        <r>
          <rPr>
            <sz val="8"/>
            <color indexed="81"/>
            <rFont val="Tahoma"/>
            <family val="2"/>
          </rPr>
          <t xml:space="preserve">
il comportamento è stato oggetto di ripetute osservazioni/richiami durante l'anno e/o ha presentato ripetuti atteggiamenti negativi e non collaborativi</t>
        </r>
      </text>
    </comment>
    <comment ref="F69" authorId="2" shapeId="0" xr:uid="{00000000-0006-0000-0200-000032000000}">
      <text>
        <r>
          <rPr>
            <b/>
            <sz val="8"/>
            <color indexed="81"/>
            <rFont val="Tahoma"/>
            <family val="2"/>
          </rPr>
          <t>non sufficiente</t>
        </r>
        <r>
          <rPr>
            <sz val="8"/>
            <color indexed="81"/>
            <rFont val="Tahoma"/>
            <family val="2"/>
          </rPr>
          <t xml:space="preserve">
Il comportamento non è stato accettabile e ha presentato moti aspetti critici che non hanno permesso il miglioramento dell'organizzazione</t>
        </r>
      </text>
    </comment>
    <comment ref="G69" authorId="2" shapeId="0" xr:uid="{00000000-0006-0000-0200-000033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69" authorId="2" shapeId="0" xr:uid="{00000000-0006-0000-0200-000034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69" authorId="2" shapeId="0" xr:uid="{00000000-0006-0000-0200-000035000000}">
      <text>
        <r>
          <rPr>
            <b/>
            <sz val="8"/>
            <color indexed="81"/>
            <rFont val="Tahoma"/>
            <family val="2"/>
          </rPr>
          <t xml:space="preserve"> buono</t>
        </r>
        <r>
          <rPr>
            <sz val="8"/>
            <color indexed="81"/>
            <rFont val="Tahoma"/>
            <family val="2"/>
          </rPr>
          <t xml:space="preserve">
Il comportamento  è stato caratterizzato da prestazioni quantitativamente o qualitativamente buone con riscontri sul miglioramento dell’organizzazione </t>
        </r>
      </text>
    </comment>
    <comment ref="J69" authorId="2" shapeId="0" xr:uid="{00000000-0006-0000-0200-000036000000}">
      <text>
        <r>
          <rPr>
            <b/>
            <sz val="8"/>
            <color rgb="FF000000"/>
            <rFont val="Tahoma"/>
            <family val="2"/>
          </rPr>
          <t>eccellente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caratterizzato da prestazioni ineccepibili ed eccellenti sia sotto il  profilo quantitativo che qualitativo, che hanno consentito il miglioramento dell’organizzazione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pandolfo</author>
    <author>Microsoft Office User</author>
    <author xml:space="preserve"> Passerini</author>
  </authors>
  <commentList>
    <comment ref="I7" authorId="0" shapeId="0" xr:uid="{00000000-0006-0000-0300-000001000000}">
      <text>
        <r>
          <rPr>
            <sz val="7"/>
            <color indexed="81"/>
            <rFont val="Tahoma"/>
            <family val="2"/>
          </rPr>
          <t>Il campo "Performance organizzativa" con l'articolazione degli obiettivi cui partecipa il collaboratore è un campo a compilazione facoltativa - da riga 7 a riga 27.</t>
        </r>
      </text>
    </comment>
    <comment ref="D30" authorId="1" shapeId="0" xr:uid="{00000000-0006-0000-0300-000002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 
</t>
        </r>
        <r>
          <rPr>
            <sz val="8"/>
            <color rgb="FF000000"/>
            <rFont val="Tahoma"/>
            <family val="2"/>
          </rPr>
          <t xml:space="preserve">La prestazione ha determinato un costante apporto negativo alla struttura organizzativa e/o la condotta durante l'attività lavorativa è stata oggetto di contestazioni disciplinari </t>
        </r>
      </text>
    </comment>
    <comment ref="E30" authorId="1" shapeId="0" xr:uid="{00000000-0006-0000-0300-000003000000}">
      <text>
        <r>
          <rPr>
            <b/>
            <sz val="8"/>
            <color rgb="FF000000"/>
            <rFont val="Tahoma"/>
            <family val="2"/>
          </rPr>
          <t xml:space="preserve">insoddisfacente 
</t>
        </r>
        <r>
          <rPr>
            <sz val="8"/>
            <color rgb="FF000000"/>
            <rFont val="Tahoma"/>
            <family val="2"/>
          </rPr>
          <t>La prestazione è stata caratterizzata da ripetuti atteggiamenti negativi e non collaborativi e/o la condotta durante l'attività lavorativa è stata oggetto di ripetute osservazioni/richiami durante l'anno</t>
        </r>
      </text>
    </comment>
    <comment ref="F30" authorId="1" shapeId="0" xr:uid="{00000000-0006-0000-0300-000004000000}">
      <text>
        <r>
          <rPr>
            <b/>
            <sz val="8"/>
            <color rgb="FF000000"/>
            <rFont val="Tahoma"/>
            <family val="2"/>
          </rPr>
          <t xml:space="preserve">non sufficiente 
</t>
        </r>
        <r>
          <rPr>
            <sz val="8"/>
            <color rgb="FF000000"/>
            <rFont val="Tahoma"/>
            <family val="2"/>
          </rPr>
          <t>La prestazione non è stata accettabile e ha presentato molti aspetti critici che non hanno permesso il miglioramento dell'organizzazione</t>
        </r>
      </text>
    </comment>
    <comment ref="G30" authorId="1" shapeId="0" xr:uid="{00000000-0006-0000-0300-000005000000}">
      <text>
        <r>
          <rPr>
            <b/>
            <sz val="8"/>
            <color rgb="FF000000"/>
            <rFont val="Tahoma"/>
            <family val="2"/>
          </rPr>
          <t xml:space="preserve">sufficiente </t>
        </r>
        <r>
          <rPr>
            <sz val="8"/>
            <color rgb="FF000000"/>
            <rFont val="Tahoma"/>
            <family val="2"/>
          </rPr>
          <t xml:space="preserve">La prestazione è stata accettabile, nello standard minimo della mansione assegnata, ma con rendimento non ancora adeguato alle aspettative </t>
        </r>
      </text>
    </comment>
    <comment ref="H30" authorId="1" shapeId="0" xr:uid="{00000000-0006-0000-0300-000006000000}">
      <text>
        <r>
          <rPr>
            <b/>
            <sz val="8"/>
            <color rgb="FF000000"/>
            <rFont val="Tahoma"/>
            <family val="2"/>
          </rPr>
          <t xml:space="preserve">adeguato </t>
        </r>
        <r>
          <rPr>
            <sz val="8"/>
            <color rgb="FF000000"/>
            <rFont val="Tahoma"/>
            <family val="2"/>
          </rPr>
          <t>La prestazione è stata adeguata alla mansione, pur riscontrando ambiti di miglioramento</t>
        </r>
      </text>
    </comment>
    <comment ref="I30" authorId="1" shapeId="0" xr:uid="{00000000-0006-0000-0300-000007000000}">
      <text>
        <r>
          <rPr>
            <b/>
            <sz val="8"/>
            <color rgb="FF000000"/>
            <rFont val="Tahoma"/>
            <family val="2"/>
          </rPr>
          <t xml:space="preserve">buono </t>
        </r>
        <r>
          <rPr>
            <sz val="8"/>
            <color rgb="FF000000"/>
            <rFont val="Tahoma"/>
            <family val="2"/>
          </rPr>
          <t xml:space="preserve">La prestazione è stata quantitativamente o qualitativamente buona con riscontri sul miglioramento dell’organizzazione </t>
        </r>
      </text>
    </comment>
    <comment ref="J30" authorId="1" shapeId="0" xr:uid="{00000000-0006-0000-0300-000008000000}">
      <text>
        <r>
          <rPr>
            <b/>
            <sz val="8"/>
            <color rgb="FF000000"/>
            <rFont val="Tahoma"/>
            <family val="2"/>
          </rPr>
          <t xml:space="preserve">eccellente </t>
        </r>
        <r>
          <rPr>
            <sz val="8"/>
            <color rgb="FF000000"/>
            <rFont val="Tahoma"/>
            <family val="2"/>
          </rPr>
          <t>La prestazione è stata ineccepibile ed eccellente sia sotto il profilo quantitativo che qualitativo, ed ha consentito il miglioramento dell’organizzazione</t>
        </r>
      </text>
    </comment>
    <comment ref="D33" authorId="1" shapeId="0" xr:uid="{00000000-0006-0000-0300-000009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 
</t>
        </r>
        <r>
          <rPr>
            <sz val="8"/>
            <color rgb="FF000000"/>
            <rFont val="Tahoma"/>
            <family val="2"/>
          </rPr>
          <t xml:space="preserve">La prestazione ha determinato un costante apporto negativo alla struttura organizzativa e/o la condotta durante l'attività lavorativa è stata oggetto di contestazioni disciplinari </t>
        </r>
      </text>
    </comment>
    <comment ref="E33" authorId="1" shapeId="0" xr:uid="{00000000-0006-0000-0300-00000A000000}">
      <text>
        <r>
          <rPr>
            <b/>
            <sz val="8"/>
            <color rgb="FF000000"/>
            <rFont val="Tahoma"/>
            <family val="2"/>
          </rPr>
          <t xml:space="preserve">insoddisfacente 
</t>
        </r>
        <r>
          <rPr>
            <sz val="8"/>
            <color rgb="FF000000"/>
            <rFont val="Tahoma"/>
            <family val="2"/>
          </rPr>
          <t>La prestazione è stata caratterizzata da ripetuti atteggiamenti negativi e non collaborativi e/o la condotta durante l'attività lavorativa è stata oggetto di ripetute osservazioni/richiami durante l'anno</t>
        </r>
      </text>
    </comment>
    <comment ref="F33" authorId="1" shapeId="0" xr:uid="{00000000-0006-0000-0300-00000B000000}">
      <text>
        <r>
          <rPr>
            <b/>
            <sz val="8"/>
            <color rgb="FF000000"/>
            <rFont val="Tahoma"/>
            <family val="2"/>
          </rPr>
          <t xml:space="preserve">non sufficiente 
</t>
        </r>
        <r>
          <rPr>
            <sz val="8"/>
            <color rgb="FF000000"/>
            <rFont val="Tahoma"/>
            <family val="2"/>
          </rPr>
          <t>La prestazione non è stata accettabile e ha presentato molti aspetti critici che non hanno permesso il miglioramento dell'organizzazione</t>
        </r>
      </text>
    </comment>
    <comment ref="G33" authorId="1" shapeId="0" xr:uid="{00000000-0006-0000-0300-00000C000000}">
      <text>
        <r>
          <rPr>
            <b/>
            <sz val="8"/>
            <color rgb="FF000000"/>
            <rFont val="Tahoma"/>
            <family val="2"/>
          </rPr>
          <t xml:space="preserve">sufficiente </t>
        </r>
        <r>
          <rPr>
            <sz val="8"/>
            <color rgb="FF000000"/>
            <rFont val="Tahoma"/>
            <family val="2"/>
          </rPr>
          <t xml:space="preserve">La prestazione è stata accettabile, nello standard minimo della mansione assegnata, ma con rendimento non ancora adeguato alle aspettative </t>
        </r>
      </text>
    </comment>
    <comment ref="H33" authorId="1" shapeId="0" xr:uid="{00000000-0006-0000-0300-00000D000000}">
      <text>
        <r>
          <rPr>
            <b/>
            <sz val="8"/>
            <color rgb="FF000000"/>
            <rFont val="Tahoma"/>
            <family val="2"/>
          </rPr>
          <t xml:space="preserve">adeguato </t>
        </r>
        <r>
          <rPr>
            <sz val="8"/>
            <color rgb="FF000000"/>
            <rFont val="Tahoma"/>
            <family val="2"/>
          </rPr>
          <t>La prestazione è stata adeguata alla mansione, pur riscontrando ambiti di miglioramento</t>
        </r>
      </text>
    </comment>
    <comment ref="I33" authorId="1" shapeId="0" xr:uid="{00000000-0006-0000-0300-00000E000000}">
      <text>
        <r>
          <rPr>
            <b/>
            <sz val="8"/>
            <color rgb="FF000000"/>
            <rFont val="Tahoma"/>
            <family val="2"/>
          </rPr>
          <t xml:space="preserve">buono </t>
        </r>
        <r>
          <rPr>
            <sz val="8"/>
            <color rgb="FF000000"/>
            <rFont val="Tahoma"/>
            <family val="2"/>
          </rPr>
          <t xml:space="preserve">La prestazione è stata quantitativamente o qualitativamente buona con riscontri sul miglioramento dell’organizzazione </t>
        </r>
      </text>
    </comment>
    <comment ref="J33" authorId="1" shapeId="0" xr:uid="{00000000-0006-0000-0300-00000F000000}">
      <text>
        <r>
          <rPr>
            <b/>
            <sz val="8"/>
            <color rgb="FF000000"/>
            <rFont val="Tahoma"/>
            <family val="2"/>
          </rPr>
          <t xml:space="preserve">eccellente </t>
        </r>
        <r>
          <rPr>
            <sz val="8"/>
            <color rgb="FF000000"/>
            <rFont val="Tahoma"/>
            <family val="2"/>
          </rPr>
          <t>La prestazione è stata ineccepibile ed eccellente sia sotto il profilo quantitativo che qualitativo, ed ha consentito il miglioramento dell’organizzazione</t>
        </r>
      </text>
    </comment>
    <comment ref="D36" authorId="1" shapeId="0" xr:uid="{00000000-0006-0000-0300-000010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 
</t>
        </r>
        <r>
          <rPr>
            <sz val="8"/>
            <color rgb="FF000000"/>
            <rFont val="Tahoma"/>
            <family val="2"/>
          </rPr>
          <t xml:space="preserve">La prestazione ha determinato un costante apporto negativo alla struttura organizzativa e/o la condotta durante l'attività lavorativa è stata oggetto di contestazioni disciplinari </t>
        </r>
      </text>
    </comment>
    <comment ref="E36" authorId="1" shapeId="0" xr:uid="{00000000-0006-0000-0300-000011000000}">
      <text>
        <r>
          <rPr>
            <b/>
            <sz val="8"/>
            <color rgb="FF000000"/>
            <rFont val="Tahoma"/>
            <family val="2"/>
          </rPr>
          <t xml:space="preserve">insoddisfacente 
</t>
        </r>
        <r>
          <rPr>
            <sz val="8"/>
            <color rgb="FF000000"/>
            <rFont val="Tahoma"/>
            <family val="2"/>
          </rPr>
          <t>La prestazione è stata caratterizzata da ripetuti atteggiamenti negativi e non collaborativi e/o la condotta durante l'attività lavorativa è stata oggetto di ripetute osservazioni/richiami durante l'anno</t>
        </r>
      </text>
    </comment>
    <comment ref="F36" authorId="1" shapeId="0" xr:uid="{00000000-0006-0000-0300-000012000000}">
      <text>
        <r>
          <rPr>
            <b/>
            <sz val="8"/>
            <color rgb="FF000000"/>
            <rFont val="Tahoma"/>
            <family val="2"/>
          </rPr>
          <t xml:space="preserve">non sufficiente 
</t>
        </r>
        <r>
          <rPr>
            <sz val="8"/>
            <color rgb="FF000000"/>
            <rFont val="Tahoma"/>
            <family val="2"/>
          </rPr>
          <t>La prestazione non è stata accettabile e ha presentato molti aspetti critici che non hanno permesso il miglioramento dell'organizzazione</t>
        </r>
      </text>
    </comment>
    <comment ref="G36" authorId="1" shapeId="0" xr:uid="{00000000-0006-0000-0300-000013000000}">
      <text>
        <r>
          <rPr>
            <b/>
            <sz val="8"/>
            <color rgb="FF000000"/>
            <rFont val="Tahoma"/>
            <family val="2"/>
          </rPr>
          <t xml:space="preserve">sufficiente </t>
        </r>
        <r>
          <rPr>
            <sz val="8"/>
            <color rgb="FF000000"/>
            <rFont val="Tahoma"/>
            <family val="2"/>
          </rPr>
          <t xml:space="preserve">La prestazione è stata accettabile, nello standard minimo della mansione assegnata, ma con rendimento non ancora adeguato alle aspettative </t>
        </r>
      </text>
    </comment>
    <comment ref="H36" authorId="1" shapeId="0" xr:uid="{00000000-0006-0000-0300-000014000000}">
      <text>
        <r>
          <rPr>
            <b/>
            <sz val="8"/>
            <color rgb="FF000000"/>
            <rFont val="Tahoma"/>
            <family val="2"/>
          </rPr>
          <t xml:space="preserve">adeguato </t>
        </r>
        <r>
          <rPr>
            <sz val="8"/>
            <color rgb="FF000000"/>
            <rFont val="Tahoma"/>
            <family val="2"/>
          </rPr>
          <t>La prestazione è stata adeguata alla mansione, pur riscontrando ambiti di miglioramento</t>
        </r>
      </text>
    </comment>
    <comment ref="I36" authorId="1" shapeId="0" xr:uid="{00000000-0006-0000-0300-000015000000}">
      <text>
        <r>
          <rPr>
            <b/>
            <sz val="8"/>
            <color rgb="FF000000"/>
            <rFont val="Tahoma"/>
            <family val="2"/>
          </rPr>
          <t xml:space="preserve">buono </t>
        </r>
        <r>
          <rPr>
            <sz val="8"/>
            <color rgb="FF000000"/>
            <rFont val="Tahoma"/>
            <family val="2"/>
          </rPr>
          <t xml:space="preserve">La prestazione è stata quantitativamente o qualitativamente buona con riscontri sul miglioramento dell’organizzazione </t>
        </r>
      </text>
    </comment>
    <comment ref="J36" authorId="1" shapeId="0" xr:uid="{00000000-0006-0000-0300-000016000000}">
      <text>
        <r>
          <rPr>
            <b/>
            <sz val="8"/>
            <color rgb="FF000000"/>
            <rFont val="Tahoma"/>
            <family val="2"/>
          </rPr>
          <t xml:space="preserve">eccellente </t>
        </r>
        <r>
          <rPr>
            <sz val="8"/>
            <color rgb="FF000000"/>
            <rFont val="Tahoma"/>
            <family val="2"/>
          </rPr>
          <t>La prestazione è stata ineccepibile ed eccellente sia sotto il profilo quantitativo che qualitativo, ed ha consentito il miglioramento dell’organizzazione</t>
        </r>
      </text>
    </comment>
    <comment ref="B54" authorId="1" shapeId="0" xr:uid="{00000000-0006-0000-0300-000017000000}">
      <text>
        <r>
          <rPr>
            <sz val="10"/>
            <color rgb="FF000000"/>
            <rFont val="Tahoma"/>
            <family val="2"/>
          </rPr>
          <t>Denota la capacità di coinvolgersi nel gruppo di lavoro condividendone metodi e strumenti operando concretamente per il raggiungimento degli obiettivi, la capacità di sviluppare e mantenere relazioni positive e di trovare modalità di comunicazione efficaci è considerata anche in assenza di presenza fisica.</t>
        </r>
      </text>
    </comment>
    <comment ref="D54" authorId="2" shapeId="0" xr:uid="{00000000-0006-0000-0300-000018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54" authorId="2" shapeId="0" xr:uid="{00000000-0006-0000-0300-000019000000}">
      <text>
        <r>
          <rPr>
            <b/>
            <sz val="8"/>
            <color rgb="FF000000"/>
            <rFont val="Tahoma"/>
            <family val="2"/>
          </rPr>
          <t>insoddisfacente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ripetute osservazioni/richiami durante l'anno e/o ha presentato ripetuti atteggiamenti negativi e non collaborativi</t>
        </r>
      </text>
    </comment>
    <comment ref="F54" authorId="2" shapeId="0" xr:uid="{00000000-0006-0000-0300-00001A000000}">
      <text>
        <r>
          <rPr>
            <b/>
            <sz val="8"/>
            <color indexed="81"/>
            <rFont val="Tahoma"/>
            <family val="2"/>
          </rPr>
          <t>non sufficiente</t>
        </r>
        <r>
          <rPr>
            <sz val="8"/>
            <color indexed="81"/>
            <rFont val="Tahoma"/>
            <family val="2"/>
          </rPr>
          <t xml:space="preserve">
Il comportamento non è stato accettabile e ha presentato moti aspetti critici che non hanno permesso il miglioramento dell'organizzazione</t>
        </r>
      </text>
    </comment>
    <comment ref="G54" authorId="2" shapeId="0" xr:uid="{00000000-0006-0000-0300-00001B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54" authorId="2" shapeId="0" xr:uid="{00000000-0006-0000-0300-00001C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54" authorId="2" shapeId="0" xr:uid="{00000000-0006-0000-0300-00001D000000}">
      <text>
        <r>
          <rPr>
            <b/>
            <sz val="8"/>
            <color rgb="FF000000"/>
            <rFont val="Tahoma"/>
            <family val="2"/>
          </rPr>
          <t xml:space="preserve"> buono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 xml:space="preserve">Il comportamento  è stato caratterizzato da prestazioni quantitativamente o qualitativamente buone con riscontri sul miglioramento dell’organizzazione </t>
        </r>
      </text>
    </comment>
    <comment ref="J54" authorId="2" shapeId="0" xr:uid="{00000000-0006-0000-0300-00001E000000}">
      <text>
        <r>
          <rPr>
            <b/>
            <sz val="8"/>
            <color indexed="81"/>
            <rFont val="Tahoma"/>
            <family val="2"/>
          </rPr>
          <t>eccellente</t>
        </r>
        <r>
          <rPr>
            <sz val="8"/>
            <color indexed="81"/>
            <rFont val="Tahoma"/>
            <family val="2"/>
          </rPr>
          <t xml:space="preserve">
Il comportamento è stato caratterizzato da prestazioni ineccepibili ed eccellenti sia sotto il  profilo quantitativo che qualitativo, che hanno consentito il miglioramento dell’organizzazione</t>
        </r>
      </text>
    </comment>
    <comment ref="B59" authorId="1" shapeId="0" xr:uid="{00000000-0006-0000-0300-00001F000000}">
      <text>
        <r>
          <rPr>
            <sz val="10"/>
            <color rgb="FF000000"/>
            <rFont val="Tahoma"/>
            <family val="2"/>
          </rPr>
          <t>Indica la capacità di predisporre o proporre soluzioni operative funzionali all'attività lavorativa, di svolgere in autonomia il lavoro assegnato e di ricercare gli strumenti adeguati per la realizzazione dello stesso sia esso svolto in presenza che a distanza.</t>
        </r>
      </text>
    </comment>
    <comment ref="D59" authorId="2" shapeId="0" xr:uid="{00000000-0006-0000-0300-000020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59" authorId="2" shapeId="0" xr:uid="{00000000-0006-0000-0300-000021000000}">
      <text>
        <r>
          <rPr>
            <b/>
            <sz val="8"/>
            <color indexed="81"/>
            <rFont val="Tahoma"/>
            <family val="2"/>
          </rPr>
          <t>insoddisfacente</t>
        </r>
        <r>
          <rPr>
            <sz val="8"/>
            <color indexed="81"/>
            <rFont val="Tahoma"/>
            <family val="2"/>
          </rPr>
          <t xml:space="preserve">
il comportamento è stato oggetto di ripetute osservazioni/richiami durante l'anno e/o ha presentato ripetuti atteggiamenti negativi e non collaborativi</t>
        </r>
      </text>
    </comment>
    <comment ref="F59" authorId="2" shapeId="0" xr:uid="{00000000-0006-0000-0300-000022000000}">
      <text>
        <r>
          <rPr>
            <b/>
            <sz val="8"/>
            <color indexed="81"/>
            <rFont val="Tahoma"/>
            <family val="2"/>
          </rPr>
          <t>non sufficiente</t>
        </r>
        <r>
          <rPr>
            <sz val="8"/>
            <color indexed="81"/>
            <rFont val="Tahoma"/>
            <family val="2"/>
          </rPr>
          <t xml:space="preserve">
Il comportamento non è stato accettabile e ha presentato moti aspetti critici che non hanno permesso il miglioramento dell'organizzazione</t>
        </r>
      </text>
    </comment>
    <comment ref="G59" authorId="2" shapeId="0" xr:uid="{00000000-0006-0000-0300-000023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59" authorId="2" shapeId="0" xr:uid="{00000000-0006-0000-0300-000024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59" authorId="2" shapeId="0" xr:uid="{00000000-0006-0000-0300-000025000000}">
      <text>
        <r>
          <rPr>
            <b/>
            <sz val="8"/>
            <color indexed="81"/>
            <rFont val="Tahoma"/>
            <family val="2"/>
          </rPr>
          <t xml:space="preserve"> buono</t>
        </r>
        <r>
          <rPr>
            <sz val="8"/>
            <color indexed="81"/>
            <rFont val="Tahoma"/>
            <family val="2"/>
          </rPr>
          <t xml:space="preserve">
Il comportamento  è stato caratterizzato da prestazioni quantitativamente o qualitativamente buone con riscontri sul miglioramento dell’organizzazione </t>
        </r>
      </text>
    </comment>
    <comment ref="J59" authorId="2" shapeId="0" xr:uid="{00000000-0006-0000-0300-000026000000}">
      <text>
        <r>
          <rPr>
            <b/>
            <sz val="8"/>
            <color indexed="81"/>
            <rFont val="Tahoma"/>
            <family val="2"/>
          </rPr>
          <t>eccellente</t>
        </r>
        <r>
          <rPr>
            <sz val="8"/>
            <color indexed="81"/>
            <rFont val="Tahoma"/>
            <family val="2"/>
          </rPr>
          <t xml:space="preserve">
Il comportamento è stato caratterizzato da prestazioni ineccepibili ed eccellenti sia sotto il  profilo quantitativo che qualitativo, che hanno consentito il miglioramento dell’organizzazione</t>
        </r>
      </text>
    </comment>
    <comment ref="B64" authorId="1" shapeId="0" xr:uid="{00000000-0006-0000-0300-000027000000}">
      <text>
        <r>
          <rPr>
            <sz val="10"/>
            <color rgb="FF000000"/>
            <rFont val="Tahoma"/>
            <family val="2"/>
          </rPr>
          <t>Denota la capacità di ricercare la qualità nella prestazione individuale, finalizzata alla qualità dei servizi collegati agli  obiettivi istituzionali</t>
        </r>
      </text>
    </comment>
    <comment ref="D64" authorId="2" shapeId="0" xr:uid="{00000000-0006-0000-0300-000028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64" authorId="2" shapeId="0" xr:uid="{00000000-0006-0000-0300-000029000000}">
      <text>
        <r>
          <rPr>
            <b/>
            <sz val="8"/>
            <color indexed="81"/>
            <rFont val="Tahoma"/>
            <family val="2"/>
          </rPr>
          <t>insoddisfacente</t>
        </r>
        <r>
          <rPr>
            <sz val="8"/>
            <color indexed="81"/>
            <rFont val="Tahoma"/>
            <family val="2"/>
          </rPr>
          <t xml:space="preserve">
il comportamento è stato oggetto di ripetute osservazioni/richiami durante l'anno e/o ha presentato ripetuti atteggiamenti negativi e non collaborativi</t>
        </r>
      </text>
    </comment>
    <comment ref="F64" authorId="2" shapeId="0" xr:uid="{00000000-0006-0000-0300-00002A000000}">
      <text>
        <r>
          <rPr>
            <b/>
            <sz val="8"/>
            <color indexed="81"/>
            <rFont val="Tahoma"/>
            <family val="2"/>
          </rPr>
          <t>non sufficiente</t>
        </r>
        <r>
          <rPr>
            <sz val="8"/>
            <color indexed="81"/>
            <rFont val="Tahoma"/>
            <family val="2"/>
          </rPr>
          <t xml:space="preserve">
Il comportamento non è stato accettabile e ha presentato moti aspetti critici che non hanno permesso il miglioramento dell'organizzazione</t>
        </r>
      </text>
    </comment>
    <comment ref="G64" authorId="2" shapeId="0" xr:uid="{00000000-0006-0000-0300-00002B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64" authorId="2" shapeId="0" xr:uid="{00000000-0006-0000-0300-00002C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64" authorId="2" shapeId="0" xr:uid="{00000000-0006-0000-0300-00002D000000}">
      <text>
        <r>
          <rPr>
            <b/>
            <sz val="8"/>
            <color indexed="81"/>
            <rFont val="Tahoma"/>
            <family val="2"/>
          </rPr>
          <t xml:space="preserve"> buono</t>
        </r>
        <r>
          <rPr>
            <sz val="8"/>
            <color indexed="81"/>
            <rFont val="Tahoma"/>
            <family val="2"/>
          </rPr>
          <t xml:space="preserve">
Il comportamento  è stato caratterizzato da prestazioni quantitativamente o qualitativamente buone con riscontri sul miglioramento dell’organizzazione </t>
        </r>
      </text>
    </comment>
    <comment ref="J64" authorId="2" shapeId="0" xr:uid="{00000000-0006-0000-0300-00002E000000}">
      <text>
        <r>
          <rPr>
            <b/>
            <sz val="8"/>
            <color indexed="81"/>
            <rFont val="Tahoma"/>
            <family val="2"/>
          </rPr>
          <t>eccellente</t>
        </r>
        <r>
          <rPr>
            <sz val="8"/>
            <color indexed="81"/>
            <rFont val="Tahoma"/>
            <family val="2"/>
          </rPr>
          <t xml:space="preserve">
Il comportamento è stato caratterizzato da prestazioni ineccepibili ed eccellenti sia sotto il  profilo quantitativo che qualitativo, che hanno consentito il miglioramento dell’organizzazione</t>
        </r>
      </text>
    </comment>
    <comment ref="B69" authorId="1" shapeId="0" xr:uid="{00000000-0006-0000-0300-00002F000000}">
      <text>
        <r>
          <rPr>
            <sz val="10"/>
            <color rgb="FF000000"/>
            <rFont val="Tahoma"/>
            <family val="2"/>
          </rPr>
          <t>Denota la capacità di lavorare consapevoli di contribuire al bene pubblico in evoluzione coerente con il contesto ed il tempo</t>
        </r>
      </text>
    </comment>
    <comment ref="D69" authorId="2" shapeId="0" xr:uid="{00000000-0006-0000-0300-000030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69" authorId="2" shapeId="0" xr:uid="{00000000-0006-0000-0300-000031000000}">
      <text>
        <r>
          <rPr>
            <b/>
            <sz val="8"/>
            <color indexed="81"/>
            <rFont val="Tahoma"/>
            <family val="2"/>
          </rPr>
          <t>insoddisfacente</t>
        </r>
        <r>
          <rPr>
            <sz val="8"/>
            <color indexed="81"/>
            <rFont val="Tahoma"/>
            <family val="2"/>
          </rPr>
          <t xml:space="preserve">
il comportamento è stato oggetto di ripetute osservazioni/richiami durante l'anno e/o ha presentato ripetuti atteggiamenti negativi e non collaborativi</t>
        </r>
      </text>
    </comment>
    <comment ref="F69" authorId="2" shapeId="0" xr:uid="{00000000-0006-0000-0300-000032000000}">
      <text>
        <r>
          <rPr>
            <b/>
            <sz val="8"/>
            <color indexed="81"/>
            <rFont val="Tahoma"/>
            <family val="2"/>
          </rPr>
          <t>non sufficiente</t>
        </r>
        <r>
          <rPr>
            <sz val="8"/>
            <color indexed="81"/>
            <rFont val="Tahoma"/>
            <family val="2"/>
          </rPr>
          <t xml:space="preserve">
Il comportamento non è stato accettabile e ha presentato moti aspetti critici che non hanno permesso il miglioramento dell'organizzazione</t>
        </r>
      </text>
    </comment>
    <comment ref="G69" authorId="2" shapeId="0" xr:uid="{00000000-0006-0000-0300-000033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69" authorId="2" shapeId="0" xr:uid="{00000000-0006-0000-0300-000034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69" authorId="2" shapeId="0" xr:uid="{00000000-0006-0000-0300-000035000000}">
      <text>
        <r>
          <rPr>
            <b/>
            <sz val="8"/>
            <color indexed="81"/>
            <rFont val="Tahoma"/>
            <family val="2"/>
          </rPr>
          <t xml:space="preserve"> buono</t>
        </r>
        <r>
          <rPr>
            <sz val="8"/>
            <color indexed="81"/>
            <rFont val="Tahoma"/>
            <family val="2"/>
          </rPr>
          <t xml:space="preserve">
Il comportamento  è stato caratterizzato da prestazioni quantitativamente o qualitativamente buone con riscontri sul miglioramento dell’organizzazione </t>
        </r>
      </text>
    </comment>
    <comment ref="J69" authorId="2" shapeId="0" xr:uid="{00000000-0006-0000-0300-000036000000}">
      <text>
        <r>
          <rPr>
            <b/>
            <sz val="8"/>
            <color rgb="FF000000"/>
            <rFont val="Tahoma"/>
            <family val="2"/>
          </rPr>
          <t>eccellente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caratterizzato da prestazioni ineccepibili ed eccellenti sia sotto il  profilo quantitativo che qualitativo, che hanno consentito il miglioramento dell’organizzazione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pandolfo</author>
    <author>Microsoft Office User</author>
    <author xml:space="preserve"> Passerini</author>
  </authors>
  <commentList>
    <comment ref="I7" authorId="0" shapeId="0" xr:uid="{00000000-0006-0000-0400-000001000000}">
      <text>
        <r>
          <rPr>
            <sz val="7"/>
            <color indexed="81"/>
            <rFont val="Tahoma"/>
            <family val="2"/>
          </rPr>
          <t>Il campo "Performance organizzativa" con l'articolazione degli obiettivi cui partecipa il collaboratore è un campo a compilazione facoltativa - da riga 7 a riga 27.</t>
        </r>
      </text>
    </comment>
    <comment ref="D30" authorId="1" shapeId="0" xr:uid="{00000000-0006-0000-0400-000002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 
</t>
        </r>
        <r>
          <rPr>
            <sz val="8"/>
            <color rgb="FF000000"/>
            <rFont val="Tahoma"/>
            <family val="2"/>
          </rPr>
          <t xml:space="preserve">La prestazione ha determinato un costante apporto negativo alla struttura organizzativa e/o la condotta durante l'attività lavorativa è stata oggetto di contestazioni disciplinari </t>
        </r>
      </text>
    </comment>
    <comment ref="E30" authorId="1" shapeId="0" xr:uid="{00000000-0006-0000-0400-000003000000}">
      <text>
        <r>
          <rPr>
            <b/>
            <sz val="8"/>
            <color rgb="FF000000"/>
            <rFont val="Tahoma"/>
            <family val="2"/>
          </rPr>
          <t xml:space="preserve">insoddisfacente 
</t>
        </r>
        <r>
          <rPr>
            <sz val="8"/>
            <color rgb="FF000000"/>
            <rFont val="Tahoma"/>
            <family val="2"/>
          </rPr>
          <t>La prestazione è stata caratterizzata da ripetuti atteggiamenti negativi e non collaborativi e/o la condotta durante l'attività lavorativa è stata oggetto di ripetute osservazioni/richiami durante l'anno</t>
        </r>
      </text>
    </comment>
    <comment ref="F30" authorId="1" shapeId="0" xr:uid="{00000000-0006-0000-0400-000004000000}">
      <text>
        <r>
          <rPr>
            <b/>
            <sz val="8"/>
            <color rgb="FF000000"/>
            <rFont val="Tahoma"/>
            <family val="2"/>
          </rPr>
          <t xml:space="preserve">non sufficiente 
</t>
        </r>
        <r>
          <rPr>
            <sz val="8"/>
            <color rgb="FF000000"/>
            <rFont val="Tahoma"/>
            <family val="2"/>
          </rPr>
          <t>La prestazione non è stata accettabile e ha presentato molti aspetti critici che non hanno permesso il miglioramento dell'organizzazione</t>
        </r>
      </text>
    </comment>
    <comment ref="G30" authorId="1" shapeId="0" xr:uid="{00000000-0006-0000-0400-000005000000}">
      <text>
        <r>
          <rPr>
            <b/>
            <sz val="8"/>
            <color rgb="FF000000"/>
            <rFont val="Tahoma"/>
            <family val="2"/>
          </rPr>
          <t xml:space="preserve">sufficiente </t>
        </r>
        <r>
          <rPr>
            <sz val="8"/>
            <color rgb="FF000000"/>
            <rFont val="Tahoma"/>
            <family val="2"/>
          </rPr>
          <t xml:space="preserve">La prestazione è stata accettabile, nello standard minimo della mansione assegnata, ma con rendimento non ancora adeguato alle aspettative </t>
        </r>
      </text>
    </comment>
    <comment ref="H30" authorId="1" shapeId="0" xr:uid="{00000000-0006-0000-0400-000006000000}">
      <text>
        <r>
          <rPr>
            <b/>
            <sz val="8"/>
            <color rgb="FF000000"/>
            <rFont val="Tahoma"/>
            <family val="2"/>
          </rPr>
          <t xml:space="preserve">adeguato </t>
        </r>
        <r>
          <rPr>
            <sz val="8"/>
            <color rgb="FF000000"/>
            <rFont val="Tahoma"/>
            <family val="2"/>
          </rPr>
          <t>La prestazione è stata adeguata alla mansione, pur riscontrando ambiti di miglioramento</t>
        </r>
      </text>
    </comment>
    <comment ref="I30" authorId="1" shapeId="0" xr:uid="{00000000-0006-0000-0400-000007000000}">
      <text>
        <r>
          <rPr>
            <b/>
            <sz val="8"/>
            <color rgb="FF000000"/>
            <rFont val="Tahoma"/>
            <family val="2"/>
          </rPr>
          <t xml:space="preserve">buono </t>
        </r>
        <r>
          <rPr>
            <sz val="8"/>
            <color rgb="FF000000"/>
            <rFont val="Tahoma"/>
            <family val="2"/>
          </rPr>
          <t xml:space="preserve">La prestazione è stata quantitativamente o qualitativamente buona con riscontri sul miglioramento dell’organizzazione </t>
        </r>
      </text>
    </comment>
    <comment ref="J30" authorId="1" shapeId="0" xr:uid="{00000000-0006-0000-0400-000008000000}">
      <text>
        <r>
          <rPr>
            <b/>
            <sz val="8"/>
            <color rgb="FF000000"/>
            <rFont val="Tahoma"/>
            <family val="2"/>
          </rPr>
          <t xml:space="preserve">eccellente </t>
        </r>
        <r>
          <rPr>
            <sz val="8"/>
            <color rgb="FF000000"/>
            <rFont val="Tahoma"/>
            <family val="2"/>
          </rPr>
          <t>La prestazione è stata ineccepibile ed eccellente sia sotto il profilo quantitativo che qualitativo, ed ha consentito il miglioramento dell’organizzazione</t>
        </r>
      </text>
    </comment>
    <comment ref="D33" authorId="1" shapeId="0" xr:uid="{00000000-0006-0000-0400-000009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 
</t>
        </r>
        <r>
          <rPr>
            <sz val="8"/>
            <color rgb="FF000000"/>
            <rFont val="Tahoma"/>
            <family val="2"/>
          </rPr>
          <t xml:space="preserve">La prestazione ha determinato un costante apporto negativo alla struttura organizzativa e/o la condotta durante l'attività lavorativa è stata oggetto di contestazioni disciplinari </t>
        </r>
      </text>
    </comment>
    <comment ref="E33" authorId="1" shapeId="0" xr:uid="{00000000-0006-0000-0400-00000A000000}">
      <text>
        <r>
          <rPr>
            <b/>
            <sz val="8"/>
            <color rgb="FF000000"/>
            <rFont val="Tahoma"/>
            <family val="2"/>
          </rPr>
          <t xml:space="preserve">insoddisfacente 
</t>
        </r>
        <r>
          <rPr>
            <sz val="8"/>
            <color rgb="FF000000"/>
            <rFont val="Tahoma"/>
            <family val="2"/>
          </rPr>
          <t>La prestazione è stata caratterizzata da ripetuti atteggiamenti negativi e non collaborativi e/o la condotta durante l'attività lavorativa è stata oggetto di ripetute osservazioni/richiami durante l'anno</t>
        </r>
      </text>
    </comment>
    <comment ref="F33" authorId="1" shapeId="0" xr:uid="{00000000-0006-0000-0400-00000B000000}">
      <text>
        <r>
          <rPr>
            <b/>
            <sz val="8"/>
            <color rgb="FF000000"/>
            <rFont val="Tahoma"/>
            <family val="2"/>
          </rPr>
          <t xml:space="preserve">non sufficiente 
</t>
        </r>
        <r>
          <rPr>
            <sz val="8"/>
            <color rgb="FF000000"/>
            <rFont val="Tahoma"/>
            <family val="2"/>
          </rPr>
          <t>La prestazione non è stata accettabile e ha presentato molti aspetti critici che non hanno permesso il miglioramento dell'organizzazione</t>
        </r>
      </text>
    </comment>
    <comment ref="G33" authorId="1" shapeId="0" xr:uid="{00000000-0006-0000-0400-00000C000000}">
      <text>
        <r>
          <rPr>
            <b/>
            <sz val="8"/>
            <color rgb="FF000000"/>
            <rFont val="Tahoma"/>
            <family val="2"/>
          </rPr>
          <t xml:space="preserve">sufficiente </t>
        </r>
        <r>
          <rPr>
            <sz val="8"/>
            <color rgb="FF000000"/>
            <rFont val="Tahoma"/>
            <family val="2"/>
          </rPr>
          <t xml:space="preserve">La prestazione è stata accettabile, nello standard minimo della mansione assegnata, ma con rendimento non ancora adeguato alle aspettative </t>
        </r>
      </text>
    </comment>
    <comment ref="H33" authorId="1" shapeId="0" xr:uid="{00000000-0006-0000-0400-00000D000000}">
      <text>
        <r>
          <rPr>
            <b/>
            <sz val="8"/>
            <color rgb="FF000000"/>
            <rFont val="Tahoma"/>
            <family val="2"/>
          </rPr>
          <t xml:space="preserve">adeguato </t>
        </r>
        <r>
          <rPr>
            <sz val="8"/>
            <color rgb="FF000000"/>
            <rFont val="Tahoma"/>
            <family val="2"/>
          </rPr>
          <t>La prestazione è stata adeguata alla mansione, pur riscontrando ambiti di miglioramento</t>
        </r>
      </text>
    </comment>
    <comment ref="I33" authorId="1" shapeId="0" xr:uid="{00000000-0006-0000-0400-00000E000000}">
      <text>
        <r>
          <rPr>
            <b/>
            <sz val="8"/>
            <color rgb="FF000000"/>
            <rFont val="Tahoma"/>
            <family val="2"/>
          </rPr>
          <t xml:space="preserve">buono </t>
        </r>
        <r>
          <rPr>
            <sz val="8"/>
            <color rgb="FF000000"/>
            <rFont val="Tahoma"/>
            <family val="2"/>
          </rPr>
          <t xml:space="preserve">La prestazione è stata quantitativamente o qualitativamente buona con riscontri sul miglioramento dell’organizzazione </t>
        </r>
      </text>
    </comment>
    <comment ref="J33" authorId="1" shapeId="0" xr:uid="{00000000-0006-0000-0400-00000F000000}">
      <text>
        <r>
          <rPr>
            <b/>
            <sz val="8"/>
            <color rgb="FF000000"/>
            <rFont val="Tahoma"/>
            <family val="2"/>
          </rPr>
          <t xml:space="preserve">eccellente </t>
        </r>
        <r>
          <rPr>
            <sz val="8"/>
            <color rgb="FF000000"/>
            <rFont val="Tahoma"/>
            <family val="2"/>
          </rPr>
          <t>La prestazione è stata ineccepibile ed eccellente sia sotto il profilo quantitativo che qualitativo, ed ha consentito il miglioramento dell’organizzazione</t>
        </r>
      </text>
    </comment>
    <comment ref="D36" authorId="1" shapeId="0" xr:uid="{00000000-0006-0000-0400-000010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 
</t>
        </r>
        <r>
          <rPr>
            <sz val="8"/>
            <color rgb="FF000000"/>
            <rFont val="Tahoma"/>
            <family val="2"/>
          </rPr>
          <t xml:space="preserve">La prestazione ha determinato un costante apporto negativo alla struttura organizzativa e/o la condotta durante l'attività lavorativa è stata oggetto di contestazioni disciplinari </t>
        </r>
      </text>
    </comment>
    <comment ref="E36" authorId="1" shapeId="0" xr:uid="{00000000-0006-0000-0400-000011000000}">
      <text>
        <r>
          <rPr>
            <b/>
            <sz val="8"/>
            <color rgb="FF000000"/>
            <rFont val="Tahoma"/>
            <family val="2"/>
          </rPr>
          <t xml:space="preserve">insoddisfacente 
</t>
        </r>
        <r>
          <rPr>
            <sz val="8"/>
            <color rgb="FF000000"/>
            <rFont val="Tahoma"/>
            <family val="2"/>
          </rPr>
          <t>La prestazione è stata caratterizzata da ripetuti atteggiamenti negativi e non collaborativi e/o la condotta durante l'attività lavorativa è stata oggetto di ripetute osservazioni/richiami durante l'anno</t>
        </r>
      </text>
    </comment>
    <comment ref="F36" authorId="1" shapeId="0" xr:uid="{00000000-0006-0000-0400-000012000000}">
      <text>
        <r>
          <rPr>
            <b/>
            <sz val="8"/>
            <color rgb="FF000000"/>
            <rFont val="Tahoma"/>
            <family val="2"/>
          </rPr>
          <t xml:space="preserve">non sufficiente 
</t>
        </r>
        <r>
          <rPr>
            <sz val="8"/>
            <color rgb="FF000000"/>
            <rFont val="Tahoma"/>
            <family val="2"/>
          </rPr>
          <t>La prestazione non è stata accettabile e ha presentato molti aspetti critici che non hanno permesso il miglioramento dell'organizzazione</t>
        </r>
      </text>
    </comment>
    <comment ref="G36" authorId="1" shapeId="0" xr:uid="{00000000-0006-0000-0400-000013000000}">
      <text>
        <r>
          <rPr>
            <b/>
            <sz val="8"/>
            <color rgb="FF000000"/>
            <rFont val="Tahoma"/>
            <family val="2"/>
          </rPr>
          <t xml:space="preserve">sufficiente </t>
        </r>
        <r>
          <rPr>
            <sz val="8"/>
            <color rgb="FF000000"/>
            <rFont val="Tahoma"/>
            <family val="2"/>
          </rPr>
          <t xml:space="preserve">La prestazione è stata accettabile, nello standard minimo della mansione assegnata, ma con rendimento non ancora adeguato alle aspettative </t>
        </r>
      </text>
    </comment>
    <comment ref="H36" authorId="1" shapeId="0" xr:uid="{00000000-0006-0000-0400-000014000000}">
      <text>
        <r>
          <rPr>
            <b/>
            <sz val="8"/>
            <color rgb="FF000000"/>
            <rFont val="Tahoma"/>
            <family val="2"/>
          </rPr>
          <t xml:space="preserve">adeguato </t>
        </r>
        <r>
          <rPr>
            <sz val="8"/>
            <color rgb="FF000000"/>
            <rFont val="Tahoma"/>
            <family val="2"/>
          </rPr>
          <t>La prestazione è stata adeguata alla mansione, pur riscontrando ambiti di miglioramento</t>
        </r>
      </text>
    </comment>
    <comment ref="I36" authorId="1" shapeId="0" xr:uid="{00000000-0006-0000-0400-000015000000}">
      <text>
        <r>
          <rPr>
            <b/>
            <sz val="8"/>
            <color rgb="FF000000"/>
            <rFont val="Tahoma"/>
            <family val="2"/>
          </rPr>
          <t xml:space="preserve">buono </t>
        </r>
        <r>
          <rPr>
            <sz val="8"/>
            <color rgb="FF000000"/>
            <rFont val="Tahoma"/>
            <family val="2"/>
          </rPr>
          <t xml:space="preserve">La prestazione è stata quantitativamente o qualitativamente buona con riscontri sul miglioramento dell’organizzazione </t>
        </r>
      </text>
    </comment>
    <comment ref="J36" authorId="1" shapeId="0" xr:uid="{00000000-0006-0000-0400-000016000000}">
      <text>
        <r>
          <rPr>
            <b/>
            <sz val="8"/>
            <color rgb="FF000000"/>
            <rFont val="Tahoma"/>
            <family val="2"/>
          </rPr>
          <t xml:space="preserve">eccellente </t>
        </r>
        <r>
          <rPr>
            <sz val="8"/>
            <color rgb="FF000000"/>
            <rFont val="Tahoma"/>
            <family val="2"/>
          </rPr>
          <t>La prestazione è stata ineccepibile ed eccellente sia sotto il profilo quantitativo che qualitativo, ed ha consentito il miglioramento dell’organizzazione</t>
        </r>
      </text>
    </comment>
    <comment ref="B54" authorId="1" shapeId="0" xr:uid="{00000000-0006-0000-0400-000017000000}">
      <text>
        <r>
          <rPr>
            <sz val="10"/>
            <color rgb="FF000000"/>
            <rFont val="Tahoma"/>
            <family val="2"/>
          </rPr>
          <t>Denota la capacità di coinvolgersi nel gruppo di lavoro condividendone metodi e strumenti operando concretamente per il raggiungimento degli obiettivi, la capacità di sviluppare e mantenere relazioni positive e di trovare modalità di comunicazione efficaci è considerata anche in assenza di presenza fisica.</t>
        </r>
      </text>
    </comment>
    <comment ref="D54" authorId="2" shapeId="0" xr:uid="{00000000-0006-0000-0400-000018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54" authorId="2" shapeId="0" xr:uid="{00000000-0006-0000-0400-000019000000}">
      <text>
        <r>
          <rPr>
            <b/>
            <sz val="8"/>
            <color rgb="FF000000"/>
            <rFont val="Tahoma"/>
            <family val="2"/>
          </rPr>
          <t>insoddisfacente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ripetute osservazioni/richiami durante l'anno e/o ha presentato ripetuti atteggiamenti negativi e non collaborativi</t>
        </r>
      </text>
    </comment>
    <comment ref="F54" authorId="2" shapeId="0" xr:uid="{00000000-0006-0000-0400-00001A000000}">
      <text>
        <r>
          <rPr>
            <b/>
            <sz val="8"/>
            <color indexed="81"/>
            <rFont val="Tahoma"/>
            <family val="2"/>
          </rPr>
          <t>non sufficiente</t>
        </r>
        <r>
          <rPr>
            <sz val="8"/>
            <color indexed="81"/>
            <rFont val="Tahoma"/>
            <family val="2"/>
          </rPr>
          <t xml:space="preserve">
Il comportamento non è stato accettabile e ha presentato moti aspetti critici che non hanno permesso il miglioramento dell'organizzazione</t>
        </r>
      </text>
    </comment>
    <comment ref="G54" authorId="2" shapeId="0" xr:uid="{00000000-0006-0000-0400-00001B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54" authorId="2" shapeId="0" xr:uid="{00000000-0006-0000-0400-00001C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54" authorId="2" shapeId="0" xr:uid="{00000000-0006-0000-0400-00001D000000}">
      <text>
        <r>
          <rPr>
            <b/>
            <sz val="8"/>
            <color rgb="FF000000"/>
            <rFont val="Tahoma"/>
            <family val="2"/>
          </rPr>
          <t xml:space="preserve"> buono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 xml:space="preserve">Il comportamento  è stato caratterizzato da prestazioni quantitativamente o qualitativamente buone con riscontri sul miglioramento dell’organizzazione </t>
        </r>
      </text>
    </comment>
    <comment ref="J54" authorId="2" shapeId="0" xr:uid="{00000000-0006-0000-0400-00001E000000}">
      <text>
        <r>
          <rPr>
            <b/>
            <sz val="8"/>
            <color indexed="81"/>
            <rFont val="Tahoma"/>
            <family val="2"/>
          </rPr>
          <t>eccellente</t>
        </r>
        <r>
          <rPr>
            <sz val="8"/>
            <color indexed="81"/>
            <rFont val="Tahoma"/>
            <family val="2"/>
          </rPr>
          <t xml:space="preserve">
Il comportamento è stato caratterizzato da prestazioni ineccepibili ed eccellenti sia sotto il  profilo quantitativo che qualitativo, che hanno consentito il miglioramento dell’organizzazione</t>
        </r>
      </text>
    </comment>
    <comment ref="B59" authorId="1" shapeId="0" xr:uid="{00000000-0006-0000-0400-00001F000000}">
      <text>
        <r>
          <rPr>
            <sz val="10"/>
            <color rgb="FF000000"/>
            <rFont val="Tahoma"/>
            <family val="2"/>
          </rPr>
          <t>Indica la capacità di predisporre o proporre soluzioni operative funzionali all'attività lavorativa, di svolgere in autonomia il lavoro assegnato e di ricercare gli strumenti adeguati per la realizzazione dello stesso sia esso svolto in presenza che a distanza.</t>
        </r>
      </text>
    </comment>
    <comment ref="D59" authorId="2" shapeId="0" xr:uid="{00000000-0006-0000-0400-000020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59" authorId="2" shapeId="0" xr:uid="{00000000-0006-0000-0400-000021000000}">
      <text>
        <r>
          <rPr>
            <b/>
            <sz val="8"/>
            <color indexed="81"/>
            <rFont val="Tahoma"/>
            <family val="2"/>
          </rPr>
          <t>insoddisfacente</t>
        </r>
        <r>
          <rPr>
            <sz val="8"/>
            <color indexed="81"/>
            <rFont val="Tahoma"/>
            <family val="2"/>
          </rPr>
          <t xml:space="preserve">
il comportamento è stato oggetto di ripetute osservazioni/richiami durante l'anno e/o ha presentato ripetuti atteggiamenti negativi e non collaborativi</t>
        </r>
      </text>
    </comment>
    <comment ref="F59" authorId="2" shapeId="0" xr:uid="{00000000-0006-0000-0400-000022000000}">
      <text>
        <r>
          <rPr>
            <b/>
            <sz val="8"/>
            <color indexed="81"/>
            <rFont val="Tahoma"/>
            <family val="2"/>
          </rPr>
          <t>non sufficiente</t>
        </r>
        <r>
          <rPr>
            <sz val="8"/>
            <color indexed="81"/>
            <rFont val="Tahoma"/>
            <family val="2"/>
          </rPr>
          <t xml:space="preserve">
Il comportamento non è stato accettabile e ha presentato moti aspetti critici che non hanno permesso il miglioramento dell'organizzazione</t>
        </r>
      </text>
    </comment>
    <comment ref="G59" authorId="2" shapeId="0" xr:uid="{00000000-0006-0000-0400-000023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59" authorId="2" shapeId="0" xr:uid="{00000000-0006-0000-0400-000024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59" authorId="2" shapeId="0" xr:uid="{00000000-0006-0000-0400-000025000000}">
      <text>
        <r>
          <rPr>
            <b/>
            <sz val="8"/>
            <color indexed="81"/>
            <rFont val="Tahoma"/>
            <family val="2"/>
          </rPr>
          <t xml:space="preserve"> buono</t>
        </r>
        <r>
          <rPr>
            <sz val="8"/>
            <color indexed="81"/>
            <rFont val="Tahoma"/>
            <family val="2"/>
          </rPr>
          <t xml:space="preserve">
Il comportamento  è stato caratterizzato da prestazioni quantitativamente o qualitativamente buone con riscontri sul miglioramento dell’organizzazione </t>
        </r>
      </text>
    </comment>
    <comment ref="J59" authorId="2" shapeId="0" xr:uid="{00000000-0006-0000-0400-000026000000}">
      <text>
        <r>
          <rPr>
            <b/>
            <sz val="8"/>
            <color indexed="81"/>
            <rFont val="Tahoma"/>
            <family val="2"/>
          </rPr>
          <t>eccellente</t>
        </r>
        <r>
          <rPr>
            <sz val="8"/>
            <color indexed="81"/>
            <rFont val="Tahoma"/>
            <family val="2"/>
          </rPr>
          <t xml:space="preserve">
Il comportamento è stato caratterizzato da prestazioni ineccepibili ed eccellenti sia sotto il  profilo quantitativo che qualitativo, che hanno consentito il miglioramento dell’organizzazione</t>
        </r>
      </text>
    </comment>
    <comment ref="B64" authorId="1" shapeId="0" xr:uid="{00000000-0006-0000-0400-000027000000}">
      <text>
        <r>
          <rPr>
            <sz val="10"/>
            <color rgb="FF000000"/>
            <rFont val="Tahoma"/>
            <family val="2"/>
          </rPr>
          <t>Denota la capacità di ricercare la qualità nella prestazione individuale, finalizzata alla qualità dei servizi collegati agli  obiettivi istituzionali</t>
        </r>
      </text>
    </comment>
    <comment ref="D64" authorId="2" shapeId="0" xr:uid="{00000000-0006-0000-0400-000028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64" authorId="2" shapeId="0" xr:uid="{00000000-0006-0000-0400-000029000000}">
      <text>
        <r>
          <rPr>
            <b/>
            <sz val="8"/>
            <color indexed="81"/>
            <rFont val="Tahoma"/>
            <family val="2"/>
          </rPr>
          <t>insoddisfacente</t>
        </r>
        <r>
          <rPr>
            <sz val="8"/>
            <color indexed="81"/>
            <rFont val="Tahoma"/>
            <family val="2"/>
          </rPr>
          <t xml:space="preserve">
il comportamento è stato oggetto di ripetute osservazioni/richiami durante l'anno e/o ha presentato ripetuti atteggiamenti negativi e non collaborativi</t>
        </r>
      </text>
    </comment>
    <comment ref="F64" authorId="2" shapeId="0" xr:uid="{00000000-0006-0000-0400-00002A000000}">
      <text>
        <r>
          <rPr>
            <b/>
            <sz val="8"/>
            <color indexed="81"/>
            <rFont val="Tahoma"/>
            <family val="2"/>
          </rPr>
          <t>non sufficiente</t>
        </r>
        <r>
          <rPr>
            <sz val="8"/>
            <color indexed="81"/>
            <rFont val="Tahoma"/>
            <family val="2"/>
          </rPr>
          <t xml:space="preserve">
Il comportamento non è stato accettabile e ha presentato moti aspetti critici che non hanno permesso il miglioramento dell'organizzazione</t>
        </r>
      </text>
    </comment>
    <comment ref="G64" authorId="2" shapeId="0" xr:uid="{00000000-0006-0000-0400-00002B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64" authorId="2" shapeId="0" xr:uid="{00000000-0006-0000-0400-00002C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64" authorId="2" shapeId="0" xr:uid="{00000000-0006-0000-0400-00002D000000}">
      <text>
        <r>
          <rPr>
            <b/>
            <sz val="8"/>
            <color indexed="81"/>
            <rFont val="Tahoma"/>
            <family val="2"/>
          </rPr>
          <t xml:space="preserve"> buono</t>
        </r>
        <r>
          <rPr>
            <sz val="8"/>
            <color indexed="81"/>
            <rFont val="Tahoma"/>
            <family val="2"/>
          </rPr>
          <t xml:space="preserve">
Il comportamento  è stato caratterizzato da prestazioni quantitativamente o qualitativamente buone con riscontri sul miglioramento dell’organizzazione </t>
        </r>
      </text>
    </comment>
    <comment ref="J64" authorId="2" shapeId="0" xr:uid="{00000000-0006-0000-0400-00002E000000}">
      <text>
        <r>
          <rPr>
            <b/>
            <sz val="8"/>
            <color indexed="81"/>
            <rFont val="Tahoma"/>
            <family val="2"/>
          </rPr>
          <t>eccellente</t>
        </r>
        <r>
          <rPr>
            <sz val="8"/>
            <color indexed="81"/>
            <rFont val="Tahoma"/>
            <family val="2"/>
          </rPr>
          <t xml:space="preserve">
Il comportamento è stato caratterizzato da prestazioni ineccepibili ed eccellenti sia sotto il  profilo quantitativo che qualitativo, che hanno consentito il miglioramento dell’organizzazione</t>
        </r>
      </text>
    </comment>
    <comment ref="B69" authorId="1" shapeId="0" xr:uid="{00000000-0006-0000-0400-00002F000000}">
      <text>
        <r>
          <rPr>
            <sz val="10"/>
            <color rgb="FF000000"/>
            <rFont val="Tahoma"/>
            <family val="2"/>
          </rPr>
          <t>Denota la capacità di lavorare consapevoli di contribuire al bene pubblico in evoluzione coerente con il contesto ed il tempo</t>
        </r>
      </text>
    </comment>
    <comment ref="D69" authorId="2" shapeId="0" xr:uid="{00000000-0006-0000-0400-000030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69" authorId="2" shapeId="0" xr:uid="{00000000-0006-0000-0400-000031000000}">
      <text>
        <r>
          <rPr>
            <b/>
            <sz val="8"/>
            <color indexed="81"/>
            <rFont val="Tahoma"/>
            <family val="2"/>
          </rPr>
          <t>insoddisfacente</t>
        </r>
        <r>
          <rPr>
            <sz val="8"/>
            <color indexed="81"/>
            <rFont val="Tahoma"/>
            <family val="2"/>
          </rPr>
          <t xml:space="preserve">
il comportamento è stato oggetto di ripetute osservazioni/richiami durante l'anno e/o ha presentato ripetuti atteggiamenti negativi e non collaborativi</t>
        </r>
      </text>
    </comment>
    <comment ref="F69" authorId="2" shapeId="0" xr:uid="{00000000-0006-0000-0400-000032000000}">
      <text>
        <r>
          <rPr>
            <b/>
            <sz val="8"/>
            <color indexed="81"/>
            <rFont val="Tahoma"/>
            <family val="2"/>
          </rPr>
          <t>non sufficiente</t>
        </r>
        <r>
          <rPr>
            <sz val="8"/>
            <color indexed="81"/>
            <rFont val="Tahoma"/>
            <family val="2"/>
          </rPr>
          <t xml:space="preserve">
Il comportamento non è stato accettabile e ha presentato moti aspetti critici che non hanno permesso il miglioramento dell'organizzazione</t>
        </r>
      </text>
    </comment>
    <comment ref="G69" authorId="2" shapeId="0" xr:uid="{00000000-0006-0000-0400-000033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69" authorId="2" shapeId="0" xr:uid="{00000000-0006-0000-0400-000034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69" authorId="2" shapeId="0" xr:uid="{00000000-0006-0000-0400-000035000000}">
      <text>
        <r>
          <rPr>
            <b/>
            <sz val="8"/>
            <color indexed="81"/>
            <rFont val="Tahoma"/>
            <family val="2"/>
          </rPr>
          <t xml:space="preserve"> buono</t>
        </r>
        <r>
          <rPr>
            <sz val="8"/>
            <color indexed="81"/>
            <rFont val="Tahoma"/>
            <family val="2"/>
          </rPr>
          <t xml:space="preserve">
Il comportamento  è stato caratterizzato da prestazioni quantitativamente o qualitativamente buone con riscontri sul miglioramento dell’organizzazione </t>
        </r>
      </text>
    </comment>
    <comment ref="J69" authorId="2" shapeId="0" xr:uid="{00000000-0006-0000-0400-000036000000}">
      <text>
        <r>
          <rPr>
            <b/>
            <sz val="8"/>
            <color rgb="FF000000"/>
            <rFont val="Tahoma"/>
            <family val="2"/>
          </rPr>
          <t>eccellente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caratterizzato da prestazioni ineccepibili ed eccellenti sia sotto il  profilo quantitativo che qualitativo, che hanno consentito il miglioramento dell’organizzazione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pandolfo</author>
    <author>Microsoft Office User</author>
    <author xml:space="preserve"> Passerini</author>
  </authors>
  <commentList>
    <comment ref="I6" authorId="0" shapeId="0" xr:uid="{00000000-0006-0000-0500-000001000000}">
      <text>
        <r>
          <rPr>
            <sz val="7"/>
            <color indexed="81"/>
            <rFont val="Tahoma"/>
            <family val="2"/>
          </rPr>
          <t>Il campo "Performance organizzativa" con l'articolazione degli obiettivi cui partecipa il collaboratore è un campo a compilazione facoltativa - da riga 7 a riga 27.</t>
        </r>
      </text>
    </comment>
    <comment ref="D29" authorId="1" shapeId="0" xr:uid="{00000000-0006-0000-0500-000002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 
</t>
        </r>
        <r>
          <rPr>
            <sz val="8"/>
            <color rgb="FF000000"/>
            <rFont val="Tahoma"/>
            <family val="2"/>
          </rPr>
          <t xml:space="preserve">La prestazione ha determinato un costante apporto negativo alla struttura organizzativa e/o la condotta durante l'attività lavorativa è stata oggetto di contestazioni disciplinari </t>
        </r>
      </text>
    </comment>
    <comment ref="E29" authorId="1" shapeId="0" xr:uid="{00000000-0006-0000-0500-000003000000}">
      <text>
        <r>
          <rPr>
            <b/>
            <sz val="8"/>
            <color rgb="FF000000"/>
            <rFont val="Tahoma"/>
            <family val="2"/>
          </rPr>
          <t xml:space="preserve">insoddisfacente 
</t>
        </r>
        <r>
          <rPr>
            <sz val="8"/>
            <color rgb="FF000000"/>
            <rFont val="Tahoma"/>
            <family val="2"/>
          </rPr>
          <t>La prestazione è stata caratterizzata da ripetuti atteggiamenti negativi e non collaborativi e/o la condotta durante l'attività lavorativa è stata oggetto di ripetute osservazioni/richiami durante l'anno</t>
        </r>
      </text>
    </comment>
    <comment ref="F29" authorId="1" shapeId="0" xr:uid="{00000000-0006-0000-0500-000004000000}">
      <text>
        <r>
          <rPr>
            <b/>
            <sz val="8"/>
            <color rgb="FF000000"/>
            <rFont val="Tahoma"/>
            <family val="2"/>
          </rPr>
          <t xml:space="preserve">non sufficiente 
</t>
        </r>
        <r>
          <rPr>
            <sz val="8"/>
            <color rgb="FF000000"/>
            <rFont val="Tahoma"/>
            <family val="2"/>
          </rPr>
          <t>La prestazione non è stata accettabile e ha presentato molti aspetti critici che non hanno permesso il miglioramento dell'organizzazione</t>
        </r>
      </text>
    </comment>
    <comment ref="G29" authorId="1" shapeId="0" xr:uid="{00000000-0006-0000-0500-000005000000}">
      <text>
        <r>
          <rPr>
            <b/>
            <sz val="8"/>
            <color rgb="FF000000"/>
            <rFont val="Tahoma"/>
            <family val="2"/>
          </rPr>
          <t xml:space="preserve">sufficiente </t>
        </r>
        <r>
          <rPr>
            <sz val="8"/>
            <color rgb="FF000000"/>
            <rFont val="Tahoma"/>
            <family val="2"/>
          </rPr>
          <t xml:space="preserve">La prestazione è stata accettabile, nello standard minimo della mansione assegnata, ma con rendimento non ancora adeguato alle aspettative </t>
        </r>
      </text>
    </comment>
    <comment ref="H29" authorId="1" shapeId="0" xr:uid="{00000000-0006-0000-0500-000006000000}">
      <text>
        <r>
          <rPr>
            <b/>
            <sz val="8"/>
            <color rgb="FF000000"/>
            <rFont val="Tahoma"/>
            <family val="2"/>
          </rPr>
          <t xml:space="preserve">adeguato </t>
        </r>
        <r>
          <rPr>
            <sz val="8"/>
            <color rgb="FF000000"/>
            <rFont val="Tahoma"/>
            <family val="2"/>
          </rPr>
          <t>La prestazione è stata adeguata alla mansione, pur riscontrando ambiti di miglioramento</t>
        </r>
      </text>
    </comment>
    <comment ref="I29" authorId="1" shapeId="0" xr:uid="{00000000-0006-0000-0500-000007000000}">
      <text>
        <r>
          <rPr>
            <b/>
            <sz val="8"/>
            <color rgb="FF000000"/>
            <rFont val="Tahoma"/>
            <family val="2"/>
          </rPr>
          <t xml:space="preserve">buono </t>
        </r>
        <r>
          <rPr>
            <sz val="8"/>
            <color rgb="FF000000"/>
            <rFont val="Tahoma"/>
            <family val="2"/>
          </rPr>
          <t xml:space="preserve">La prestazione è stata quantitativamente o qualitativamente buona con riscontri sul miglioramento dell’organizzazione </t>
        </r>
      </text>
    </comment>
    <comment ref="J29" authorId="1" shapeId="0" xr:uid="{00000000-0006-0000-0500-000008000000}">
      <text>
        <r>
          <rPr>
            <b/>
            <sz val="8"/>
            <color rgb="FF000000"/>
            <rFont val="Tahoma"/>
            <family val="2"/>
          </rPr>
          <t xml:space="preserve">eccellente </t>
        </r>
        <r>
          <rPr>
            <sz val="8"/>
            <color rgb="FF000000"/>
            <rFont val="Tahoma"/>
            <family val="2"/>
          </rPr>
          <t>La prestazione è stata ineccepibile ed eccellente sia sotto il profilo quantitativo che qualitativo, ed ha consentito il miglioramento dell’organizzazione</t>
        </r>
      </text>
    </comment>
    <comment ref="D32" authorId="1" shapeId="0" xr:uid="{00000000-0006-0000-0500-000009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 
</t>
        </r>
        <r>
          <rPr>
            <sz val="8"/>
            <color rgb="FF000000"/>
            <rFont val="Tahoma"/>
            <family val="2"/>
          </rPr>
          <t xml:space="preserve">La prestazione ha determinato un costante apporto negativo alla struttura organizzativa e/o la condotta durante l'attività lavorativa è stata oggetto di contestazioni disciplinari </t>
        </r>
      </text>
    </comment>
    <comment ref="E32" authorId="1" shapeId="0" xr:uid="{00000000-0006-0000-0500-00000A000000}">
      <text>
        <r>
          <rPr>
            <b/>
            <sz val="8"/>
            <color rgb="FF000000"/>
            <rFont val="Tahoma"/>
            <family val="2"/>
          </rPr>
          <t xml:space="preserve">insoddisfacente 
</t>
        </r>
        <r>
          <rPr>
            <sz val="8"/>
            <color rgb="FF000000"/>
            <rFont val="Tahoma"/>
            <family val="2"/>
          </rPr>
          <t>La prestazione è stata caratterizzata da ripetuti atteggiamenti negativi e non collaborativi e/o la condotta durante l'attività lavorativa è stata oggetto di ripetute osservazioni/richiami durante l'anno</t>
        </r>
      </text>
    </comment>
    <comment ref="F32" authorId="1" shapeId="0" xr:uid="{00000000-0006-0000-0500-00000B000000}">
      <text>
        <r>
          <rPr>
            <b/>
            <sz val="8"/>
            <color rgb="FF000000"/>
            <rFont val="Tahoma"/>
            <family val="2"/>
          </rPr>
          <t xml:space="preserve">non sufficiente 
</t>
        </r>
        <r>
          <rPr>
            <sz val="8"/>
            <color rgb="FF000000"/>
            <rFont val="Tahoma"/>
            <family val="2"/>
          </rPr>
          <t>La prestazione non è stata accettabile e ha presentato molti aspetti critici che non hanno permesso il miglioramento dell'organizzazione</t>
        </r>
      </text>
    </comment>
    <comment ref="G32" authorId="1" shapeId="0" xr:uid="{00000000-0006-0000-0500-00000C000000}">
      <text>
        <r>
          <rPr>
            <b/>
            <sz val="8"/>
            <color rgb="FF000000"/>
            <rFont val="Tahoma"/>
            <family val="2"/>
          </rPr>
          <t xml:space="preserve">sufficiente </t>
        </r>
        <r>
          <rPr>
            <sz val="8"/>
            <color rgb="FF000000"/>
            <rFont val="Tahoma"/>
            <family val="2"/>
          </rPr>
          <t xml:space="preserve">La prestazione è stata accettabile, nello standard minimo della mansione assegnata, ma con rendimento non ancora adeguato alle aspettative </t>
        </r>
      </text>
    </comment>
    <comment ref="H32" authorId="1" shapeId="0" xr:uid="{00000000-0006-0000-0500-00000D000000}">
      <text>
        <r>
          <rPr>
            <b/>
            <sz val="8"/>
            <color rgb="FF000000"/>
            <rFont val="Tahoma"/>
            <family val="2"/>
          </rPr>
          <t xml:space="preserve">adeguato </t>
        </r>
        <r>
          <rPr>
            <sz val="8"/>
            <color rgb="FF000000"/>
            <rFont val="Tahoma"/>
            <family val="2"/>
          </rPr>
          <t>La prestazione è stata adeguata alla mansione, pur riscontrando ambiti di miglioramento</t>
        </r>
      </text>
    </comment>
    <comment ref="I32" authorId="1" shapeId="0" xr:uid="{00000000-0006-0000-0500-00000E000000}">
      <text>
        <r>
          <rPr>
            <b/>
            <sz val="8"/>
            <color rgb="FF000000"/>
            <rFont val="Tahoma"/>
            <family val="2"/>
          </rPr>
          <t xml:space="preserve">buono </t>
        </r>
        <r>
          <rPr>
            <sz val="8"/>
            <color rgb="FF000000"/>
            <rFont val="Tahoma"/>
            <family val="2"/>
          </rPr>
          <t xml:space="preserve">La prestazione è stata quantitativamente o qualitativamente buona con riscontri sul miglioramento dell’organizzazione </t>
        </r>
      </text>
    </comment>
    <comment ref="J32" authorId="1" shapeId="0" xr:uid="{00000000-0006-0000-0500-00000F000000}">
      <text>
        <r>
          <rPr>
            <b/>
            <sz val="8"/>
            <color rgb="FF000000"/>
            <rFont val="Tahoma"/>
            <family val="2"/>
          </rPr>
          <t xml:space="preserve">eccellente </t>
        </r>
        <r>
          <rPr>
            <sz val="8"/>
            <color rgb="FF000000"/>
            <rFont val="Tahoma"/>
            <family val="2"/>
          </rPr>
          <t>La prestazione è stata ineccepibile ed eccellente sia sotto il profilo quantitativo che qualitativo, ed ha consentito il miglioramento dell’organizzazione</t>
        </r>
      </text>
    </comment>
    <comment ref="D35" authorId="1" shapeId="0" xr:uid="{00000000-0006-0000-0500-000010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 
</t>
        </r>
        <r>
          <rPr>
            <sz val="8"/>
            <color rgb="FF000000"/>
            <rFont val="Tahoma"/>
            <family val="2"/>
          </rPr>
          <t xml:space="preserve">La prestazione ha determinato un costante apporto negativo alla struttura organizzativa e/o la condotta durante l'attività lavorativa è stata oggetto di contestazioni disciplinari </t>
        </r>
      </text>
    </comment>
    <comment ref="E35" authorId="1" shapeId="0" xr:uid="{00000000-0006-0000-0500-000011000000}">
      <text>
        <r>
          <rPr>
            <b/>
            <sz val="8"/>
            <color rgb="FF000000"/>
            <rFont val="Tahoma"/>
            <family val="2"/>
          </rPr>
          <t xml:space="preserve">insoddisfacente 
</t>
        </r>
        <r>
          <rPr>
            <sz val="8"/>
            <color rgb="FF000000"/>
            <rFont val="Tahoma"/>
            <family val="2"/>
          </rPr>
          <t>La prestazione è stata caratterizzata da ripetuti atteggiamenti negativi e non collaborativi e/o la condotta durante l'attività lavorativa è stata oggetto di ripetute osservazioni/richiami durante l'anno</t>
        </r>
      </text>
    </comment>
    <comment ref="F35" authorId="1" shapeId="0" xr:uid="{00000000-0006-0000-0500-000012000000}">
      <text>
        <r>
          <rPr>
            <b/>
            <sz val="8"/>
            <color rgb="FF000000"/>
            <rFont val="Tahoma"/>
            <family val="2"/>
          </rPr>
          <t xml:space="preserve">non sufficiente 
</t>
        </r>
        <r>
          <rPr>
            <sz val="8"/>
            <color rgb="FF000000"/>
            <rFont val="Tahoma"/>
            <family val="2"/>
          </rPr>
          <t>La prestazione non è stata accettabile e ha presentato molti aspetti critici che non hanno permesso il miglioramento dell'organizzazione</t>
        </r>
      </text>
    </comment>
    <comment ref="G35" authorId="1" shapeId="0" xr:uid="{00000000-0006-0000-0500-000013000000}">
      <text>
        <r>
          <rPr>
            <b/>
            <sz val="8"/>
            <color rgb="FF000000"/>
            <rFont val="Tahoma"/>
            <family val="2"/>
          </rPr>
          <t xml:space="preserve">sufficiente </t>
        </r>
        <r>
          <rPr>
            <sz val="8"/>
            <color rgb="FF000000"/>
            <rFont val="Tahoma"/>
            <family val="2"/>
          </rPr>
          <t xml:space="preserve">La prestazione è stata accettabile, nello standard minimo della mansione assegnata, ma con rendimento non ancora adeguato alle aspettative </t>
        </r>
      </text>
    </comment>
    <comment ref="H35" authorId="1" shapeId="0" xr:uid="{00000000-0006-0000-0500-000014000000}">
      <text>
        <r>
          <rPr>
            <b/>
            <sz val="8"/>
            <color rgb="FF000000"/>
            <rFont val="Tahoma"/>
            <family val="2"/>
          </rPr>
          <t xml:space="preserve">adeguato </t>
        </r>
        <r>
          <rPr>
            <sz val="8"/>
            <color rgb="FF000000"/>
            <rFont val="Tahoma"/>
            <family val="2"/>
          </rPr>
          <t>La prestazione è stata adeguata alla mansione, pur riscontrando ambiti di miglioramento</t>
        </r>
      </text>
    </comment>
    <comment ref="I35" authorId="1" shapeId="0" xr:uid="{00000000-0006-0000-0500-000015000000}">
      <text>
        <r>
          <rPr>
            <b/>
            <sz val="8"/>
            <color rgb="FF000000"/>
            <rFont val="Tahoma"/>
            <family val="2"/>
          </rPr>
          <t xml:space="preserve">buono </t>
        </r>
        <r>
          <rPr>
            <sz val="8"/>
            <color rgb="FF000000"/>
            <rFont val="Tahoma"/>
            <family val="2"/>
          </rPr>
          <t xml:space="preserve">La prestazione è stata quantitativamente o qualitativamente buona con riscontri sul miglioramento dell’organizzazione </t>
        </r>
      </text>
    </comment>
    <comment ref="J35" authorId="1" shapeId="0" xr:uid="{00000000-0006-0000-0500-000016000000}">
      <text>
        <r>
          <rPr>
            <b/>
            <sz val="8"/>
            <color rgb="FF000000"/>
            <rFont val="Tahoma"/>
            <family val="2"/>
          </rPr>
          <t xml:space="preserve">eccellente </t>
        </r>
        <r>
          <rPr>
            <sz val="8"/>
            <color rgb="FF000000"/>
            <rFont val="Tahoma"/>
            <family val="2"/>
          </rPr>
          <t>La prestazione è stata ineccepibile ed eccellente sia sotto il profilo quantitativo che qualitativo, ed ha consentito il miglioramento dell’organizzazione</t>
        </r>
      </text>
    </comment>
    <comment ref="B54" authorId="1" shapeId="0" xr:uid="{00000000-0006-0000-0500-000017000000}">
      <text>
        <r>
          <rPr>
            <sz val="10"/>
            <color rgb="FF000000"/>
            <rFont val="Tahoma"/>
            <family val="2"/>
          </rPr>
          <t>Denota la capacità di coinvolgersi nel gruppo di lavoro condividendone metodi e strumenti operando concretamente per il raggiungimento degli obiettivi, la capacità di sviluppare e mantenere relazioni positive e di trovare modalità di comunicazione efficaci è considerata anche in assenza di presenza fisica.</t>
        </r>
      </text>
    </comment>
    <comment ref="D54" authorId="2" shapeId="0" xr:uid="{00000000-0006-0000-0500-000018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54" authorId="2" shapeId="0" xr:uid="{00000000-0006-0000-0500-000019000000}">
      <text>
        <r>
          <rPr>
            <b/>
            <sz val="8"/>
            <color rgb="FF000000"/>
            <rFont val="Tahoma"/>
            <family val="2"/>
          </rPr>
          <t>insoddisfacente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ripetute osservazioni/richiami durante l'anno e/o ha presentato ripetuti atteggiamenti negativi e non collaborativi</t>
        </r>
      </text>
    </comment>
    <comment ref="F54" authorId="2" shapeId="0" xr:uid="{00000000-0006-0000-0500-00001A000000}">
      <text>
        <r>
          <rPr>
            <b/>
            <sz val="8"/>
            <color indexed="81"/>
            <rFont val="Tahoma"/>
            <family val="2"/>
          </rPr>
          <t>non sufficiente</t>
        </r>
        <r>
          <rPr>
            <sz val="8"/>
            <color indexed="81"/>
            <rFont val="Tahoma"/>
            <family val="2"/>
          </rPr>
          <t xml:space="preserve">
Il comportamento non è stato accettabile e ha presentato moti aspetti critici che non hanno permesso il miglioramento dell'organizzazione</t>
        </r>
      </text>
    </comment>
    <comment ref="G54" authorId="2" shapeId="0" xr:uid="{00000000-0006-0000-0500-00001B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54" authorId="2" shapeId="0" xr:uid="{00000000-0006-0000-0500-00001C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54" authorId="2" shapeId="0" xr:uid="{00000000-0006-0000-0500-00001D000000}">
      <text>
        <r>
          <rPr>
            <b/>
            <sz val="8"/>
            <color rgb="FF000000"/>
            <rFont val="Tahoma"/>
            <family val="2"/>
          </rPr>
          <t xml:space="preserve"> buono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 xml:space="preserve">Il comportamento  è stato caratterizzato da prestazioni quantitativamente o qualitativamente buone con riscontri sul miglioramento dell’organizzazione </t>
        </r>
      </text>
    </comment>
    <comment ref="J54" authorId="2" shapeId="0" xr:uid="{00000000-0006-0000-0500-00001E000000}">
      <text>
        <r>
          <rPr>
            <b/>
            <sz val="8"/>
            <color indexed="81"/>
            <rFont val="Tahoma"/>
            <family val="2"/>
          </rPr>
          <t>eccellente</t>
        </r>
        <r>
          <rPr>
            <sz val="8"/>
            <color indexed="81"/>
            <rFont val="Tahoma"/>
            <family val="2"/>
          </rPr>
          <t xml:space="preserve">
Il comportamento è stato caratterizzato da prestazioni ineccepibili ed eccellenti sia sotto il  profilo quantitativo che qualitativo, che hanno consentito il miglioramento dell’organizzazione</t>
        </r>
      </text>
    </comment>
    <comment ref="B59" authorId="1" shapeId="0" xr:uid="{00000000-0006-0000-0500-00001F000000}">
      <text>
        <r>
          <rPr>
            <sz val="10"/>
            <color rgb="FF000000"/>
            <rFont val="Tahoma"/>
            <family val="2"/>
          </rPr>
          <t>Indica la capacità di predisporre o proporre soluzioni operative funzionali all'attività lavorativa, di svolgere in autonomia il lavoro assegnato e di ricercare gli strumenti adeguati per la realizzazione dello stesso sia esso svolto in presenza che a distanza.</t>
        </r>
      </text>
    </comment>
    <comment ref="D59" authorId="2" shapeId="0" xr:uid="{00000000-0006-0000-0500-000020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59" authorId="2" shapeId="0" xr:uid="{00000000-0006-0000-0500-000021000000}">
      <text>
        <r>
          <rPr>
            <b/>
            <sz val="8"/>
            <color indexed="81"/>
            <rFont val="Tahoma"/>
            <family val="2"/>
          </rPr>
          <t>insoddisfacente</t>
        </r>
        <r>
          <rPr>
            <sz val="8"/>
            <color indexed="81"/>
            <rFont val="Tahoma"/>
            <family val="2"/>
          </rPr>
          <t xml:space="preserve">
il comportamento è stato oggetto di ripetute osservazioni/richiami durante l'anno e/o ha presentato ripetuti atteggiamenti negativi e non collaborativi</t>
        </r>
      </text>
    </comment>
    <comment ref="F59" authorId="2" shapeId="0" xr:uid="{00000000-0006-0000-0500-000022000000}">
      <text>
        <r>
          <rPr>
            <b/>
            <sz val="8"/>
            <color indexed="81"/>
            <rFont val="Tahoma"/>
            <family val="2"/>
          </rPr>
          <t>non sufficiente</t>
        </r>
        <r>
          <rPr>
            <sz val="8"/>
            <color indexed="81"/>
            <rFont val="Tahoma"/>
            <family val="2"/>
          </rPr>
          <t xml:space="preserve">
Il comportamento non è stato accettabile e ha presentato moti aspetti critici che non hanno permesso il miglioramento dell'organizzazione</t>
        </r>
      </text>
    </comment>
    <comment ref="G59" authorId="2" shapeId="0" xr:uid="{00000000-0006-0000-0500-000023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59" authorId="2" shapeId="0" xr:uid="{00000000-0006-0000-0500-000024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59" authorId="2" shapeId="0" xr:uid="{00000000-0006-0000-0500-000025000000}">
      <text>
        <r>
          <rPr>
            <b/>
            <sz val="8"/>
            <color indexed="81"/>
            <rFont val="Tahoma"/>
            <family val="2"/>
          </rPr>
          <t xml:space="preserve"> buono</t>
        </r>
        <r>
          <rPr>
            <sz val="8"/>
            <color indexed="81"/>
            <rFont val="Tahoma"/>
            <family val="2"/>
          </rPr>
          <t xml:space="preserve">
Il comportamento  è stato caratterizzato da prestazioni quantitativamente o qualitativamente buone con riscontri sul miglioramento dell’organizzazione </t>
        </r>
      </text>
    </comment>
    <comment ref="J59" authorId="2" shapeId="0" xr:uid="{00000000-0006-0000-0500-000026000000}">
      <text>
        <r>
          <rPr>
            <b/>
            <sz val="8"/>
            <color indexed="81"/>
            <rFont val="Tahoma"/>
            <family val="2"/>
          </rPr>
          <t>eccellente</t>
        </r>
        <r>
          <rPr>
            <sz val="8"/>
            <color indexed="81"/>
            <rFont val="Tahoma"/>
            <family val="2"/>
          </rPr>
          <t xml:space="preserve">
Il comportamento è stato caratterizzato da prestazioni ineccepibili ed eccellenti sia sotto il  profilo quantitativo che qualitativo, che hanno consentito il miglioramento dell’organizzazione</t>
        </r>
      </text>
    </comment>
    <comment ref="B64" authorId="1" shapeId="0" xr:uid="{00000000-0006-0000-0500-000027000000}">
      <text>
        <r>
          <rPr>
            <sz val="10"/>
            <color rgb="FF000000"/>
            <rFont val="Tahoma"/>
            <family val="2"/>
          </rPr>
          <t>Denota la capacità di ricercare la qualità nella prestazione individuale, finalizzata alla qualità dei servizi collegati agli  obiettivi istituzionali</t>
        </r>
      </text>
    </comment>
    <comment ref="D64" authorId="2" shapeId="0" xr:uid="{00000000-0006-0000-0500-000028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64" authorId="2" shapeId="0" xr:uid="{00000000-0006-0000-0500-000029000000}">
      <text>
        <r>
          <rPr>
            <b/>
            <sz val="8"/>
            <color indexed="81"/>
            <rFont val="Tahoma"/>
            <family val="2"/>
          </rPr>
          <t>insoddisfacente</t>
        </r>
        <r>
          <rPr>
            <sz val="8"/>
            <color indexed="81"/>
            <rFont val="Tahoma"/>
            <family val="2"/>
          </rPr>
          <t xml:space="preserve">
il comportamento è stato oggetto di ripetute osservazioni/richiami durante l'anno e/o ha presentato ripetuti atteggiamenti negativi e non collaborativi</t>
        </r>
      </text>
    </comment>
    <comment ref="F64" authorId="2" shapeId="0" xr:uid="{00000000-0006-0000-0500-00002A000000}">
      <text>
        <r>
          <rPr>
            <b/>
            <sz val="8"/>
            <color indexed="81"/>
            <rFont val="Tahoma"/>
            <family val="2"/>
          </rPr>
          <t>non sufficiente</t>
        </r>
        <r>
          <rPr>
            <sz val="8"/>
            <color indexed="81"/>
            <rFont val="Tahoma"/>
            <family val="2"/>
          </rPr>
          <t xml:space="preserve">
Il comportamento non è stato accettabile e ha presentato moti aspetti critici che non hanno permesso il miglioramento dell'organizzazione</t>
        </r>
      </text>
    </comment>
    <comment ref="G64" authorId="2" shapeId="0" xr:uid="{00000000-0006-0000-0500-00002B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64" authorId="2" shapeId="0" xr:uid="{00000000-0006-0000-0500-00002C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64" authorId="2" shapeId="0" xr:uid="{00000000-0006-0000-0500-00002D000000}">
      <text>
        <r>
          <rPr>
            <b/>
            <sz val="8"/>
            <color indexed="81"/>
            <rFont val="Tahoma"/>
            <family val="2"/>
          </rPr>
          <t xml:space="preserve"> buono</t>
        </r>
        <r>
          <rPr>
            <sz val="8"/>
            <color indexed="81"/>
            <rFont val="Tahoma"/>
            <family val="2"/>
          </rPr>
          <t xml:space="preserve">
Il comportamento  è stato caratterizzato da prestazioni quantitativamente o qualitativamente buone con riscontri sul miglioramento dell’organizzazione </t>
        </r>
      </text>
    </comment>
    <comment ref="J64" authorId="2" shapeId="0" xr:uid="{00000000-0006-0000-0500-00002E000000}">
      <text>
        <r>
          <rPr>
            <b/>
            <sz val="8"/>
            <color indexed="81"/>
            <rFont val="Tahoma"/>
            <family val="2"/>
          </rPr>
          <t>eccellente</t>
        </r>
        <r>
          <rPr>
            <sz val="8"/>
            <color indexed="81"/>
            <rFont val="Tahoma"/>
            <family val="2"/>
          </rPr>
          <t xml:space="preserve">
Il comportamento è stato caratterizzato da prestazioni ineccepibili ed eccellenti sia sotto il  profilo quantitativo che qualitativo, che hanno consentito il miglioramento dell’organizzazione</t>
        </r>
      </text>
    </comment>
    <comment ref="B69" authorId="1" shapeId="0" xr:uid="{00000000-0006-0000-0500-00002F000000}">
      <text>
        <r>
          <rPr>
            <sz val="10"/>
            <color rgb="FF000000"/>
            <rFont val="Tahoma"/>
            <family val="2"/>
          </rPr>
          <t>Denota la capacità di lavorare consapevoli di contribuire al bene pubblico in evoluzione coerente con il contesto ed il tempo</t>
        </r>
      </text>
    </comment>
    <comment ref="D69" authorId="2" shapeId="0" xr:uid="{00000000-0006-0000-0500-000030000000}">
      <text>
        <r>
          <rPr>
            <b/>
            <sz val="8"/>
            <color rgb="FF000000"/>
            <rFont val="Tahoma"/>
            <family val="2"/>
          </rPr>
          <t>negativo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oggetto di contestazioni disciplinari, e/o ha determinato un costante apporto negativo  alla struttura organizzativa</t>
        </r>
      </text>
    </comment>
    <comment ref="E69" authorId="2" shapeId="0" xr:uid="{00000000-0006-0000-0500-000031000000}">
      <text>
        <r>
          <rPr>
            <b/>
            <sz val="8"/>
            <color indexed="81"/>
            <rFont val="Tahoma"/>
            <family val="2"/>
          </rPr>
          <t>insoddisfacente</t>
        </r>
        <r>
          <rPr>
            <sz val="8"/>
            <color indexed="81"/>
            <rFont val="Tahoma"/>
            <family val="2"/>
          </rPr>
          <t xml:space="preserve">
il comportamento è stato oggetto di ripetute osservazioni/richiami durante l'anno e/o ha presentato ripetuti atteggiamenti negativi e non collaborativi</t>
        </r>
      </text>
    </comment>
    <comment ref="F69" authorId="2" shapeId="0" xr:uid="{00000000-0006-0000-0500-000032000000}">
      <text>
        <r>
          <rPr>
            <b/>
            <sz val="8"/>
            <color indexed="81"/>
            <rFont val="Tahoma"/>
            <family val="2"/>
          </rPr>
          <t>non sufficiente</t>
        </r>
        <r>
          <rPr>
            <sz val="8"/>
            <color indexed="81"/>
            <rFont val="Tahoma"/>
            <family val="2"/>
          </rPr>
          <t xml:space="preserve">
Il comportamento non è stato accettabile e ha presentato moti aspetti critici che non hanno permesso il miglioramento dell'organizzazione</t>
        </r>
      </text>
    </comment>
    <comment ref="G69" authorId="2" shapeId="0" xr:uid="{00000000-0006-0000-0500-000033000000}">
      <text>
        <r>
          <rPr>
            <b/>
            <sz val="8"/>
            <color indexed="81"/>
            <rFont val="Tahoma"/>
            <family val="2"/>
          </rPr>
          <t>sufficiente</t>
        </r>
        <r>
          <rPr>
            <sz val="8"/>
            <color indexed="81"/>
            <rFont val="Tahoma"/>
            <family val="2"/>
          </rPr>
          <t xml:space="preserve">
Il comportamento è stato accettabile, nello standard minimo della mansione  assegnata, ma con prestazioni non ancora adeguate alle aspettative </t>
        </r>
      </text>
    </comment>
    <comment ref="H69" authorId="2" shapeId="0" xr:uid="{00000000-0006-0000-0500-000034000000}">
      <text>
        <r>
          <rPr>
            <b/>
            <sz val="8"/>
            <color indexed="81"/>
            <rFont val="Tahoma"/>
            <family val="2"/>
          </rPr>
          <t>adeguato</t>
        </r>
        <r>
          <rPr>
            <sz val="8"/>
            <color indexed="81"/>
            <rFont val="Tahoma"/>
            <family val="2"/>
          </rPr>
          <t xml:space="preserve">
Il comportamento è stato adeguato alla mansione, pur riscontrando ambiti  di miglioramento</t>
        </r>
      </text>
    </comment>
    <comment ref="I69" authorId="2" shapeId="0" xr:uid="{00000000-0006-0000-0500-000035000000}">
      <text>
        <r>
          <rPr>
            <b/>
            <sz val="8"/>
            <color indexed="81"/>
            <rFont val="Tahoma"/>
            <family val="2"/>
          </rPr>
          <t xml:space="preserve"> buono</t>
        </r>
        <r>
          <rPr>
            <sz val="8"/>
            <color indexed="81"/>
            <rFont val="Tahoma"/>
            <family val="2"/>
          </rPr>
          <t xml:space="preserve">
Il comportamento  è stato caratterizzato da prestazioni quantitativamente o qualitativamente buone con riscontri sul miglioramento dell’organizzazione </t>
        </r>
      </text>
    </comment>
    <comment ref="J69" authorId="2" shapeId="0" xr:uid="{00000000-0006-0000-0500-000036000000}">
      <text>
        <r>
          <rPr>
            <b/>
            <sz val="8"/>
            <color rgb="FF000000"/>
            <rFont val="Tahoma"/>
            <family val="2"/>
          </rPr>
          <t>eccellente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Il comportamento è stato caratterizzato da prestazioni ineccepibili ed eccellenti sia sotto il  profilo quantitativo che qualitativo, che hanno consentito il miglioramento dell’organizzazione</t>
        </r>
      </text>
    </comment>
  </commentList>
</comments>
</file>

<file path=xl/sharedStrings.xml><?xml version="1.0" encoding="utf-8"?>
<sst xmlns="http://schemas.openxmlformats.org/spreadsheetml/2006/main" count="404" uniqueCount="99">
  <si>
    <t>ANNO</t>
  </si>
  <si>
    <t>SERVIZIO</t>
  </si>
  <si>
    <t>DIPENDENTE</t>
  </si>
  <si>
    <t>Profilo Professionale</t>
  </si>
  <si>
    <t>% risultato raggiunto</t>
  </si>
  <si>
    <t>- compiti/obiettivi istituzionali specifici attribuiti al singolo dipendente</t>
  </si>
  <si>
    <t>Osservazioni del valutatore sui risultati:</t>
  </si>
  <si>
    <t>2. Definizione del peso dei tre fattori di valutazione:</t>
  </si>
  <si>
    <t>- compiti/obiettivi istituzionali</t>
  </si>
  <si>
    <t>- compiti/obiettivi istituzionali specifici</t>
  </si>
  <si>
    <t>- peso di ciascun compiti/obiettivi specifici attribuiti al singolo dipendente</t>
  </si>
  <si>
    <t>- peso di ciascun comportamento organizzativo attribuito al singolo dipendente</t>
  </si>
  <si>
    <t xml:space="preserve">considerando che la somma dei pesi attribuiti ai compiti/obiettivi istituzionali, specifici e al comportamento </t>
  </si>
  <si>
    <t>organizzativo è pari a 100</t>
  </si>
  <si>
    <t>3.1 Misurazione della Prestazione conforme all'attesa</t>
  </si>
  <si>
    <t>formule x calcolo (da non toccare)</t>
  </si>
  <si>
    <t>1)</t>
  </si>
  <si>
    <t>2)</t>
  </si>
  <si>
    <t xml:space="preserve"> </t>
  </si>
  <si>
    <t>COMPORTAMENTI PROFESSIONALI</t>
  </si>
  <si>
    <t>VALUTAZIONE COMPORTAMENTI PROFESSIONALI</t>
  </si>
  <si>
    <t xml:space="preserve"> Orientamento alla qualità dei servizi </t>
  </si>
  <si>
    <t>Nome Cognome</t>
  </si>
  <si>
    <t>NB: da compilare a cura del valutatore  se la valutazione sui comportamenti professionali è inferiore a 4, integrando con specifiche osservazioni sulle prestazioni non adeguate</t>
  </si>
  <si>
    <t>NB: da compilare a cura del valutatore  se la valutazione sugli obiettivi di performance organizzativa è inferiore a 4, integrando con specifiche osservazioni sulle prestazioni non adeguate</t>
  </si>
  <si>
    <t>Performance Organizzativa</t>
  </si>
  <si>
    <t>Obiettivi di Ente</t>
  </si>
  <si>
    <t>Obiettivi dell'unità organizzativa di appartenenza</t>
  </si>
  <si>
    <t>Relazione, integrazione e comunicazione</t>
  </si>
  <si>
    <t xml:space="preserve"> Responsabilità ed orientamento ai risultati</t>
  </si>
  <si>
    <t>Operaio</t>
  </si>
  <si>
    <t>Polizia Locale</t>
  </si>
  <si>
    <t xml:space="preserve"> Innovatività ed Autonomia</t>
  </si>
  <si>
    <t>Istruttore Direttivo/Amministrativo</t>
  </si>
  <si>
    <t xml:space="preserve">Introduce, implementa, condivide e forma i colleghi in relazione a soluzioni operative innovative </t>
  </si>
  <si>
    <t>Organizza il proprio lavoro in piena sintonia con gli obiettivi, i tempi e le modalità attribuite e ha capacità di problem solving</t>
  </si>
  <si>
    <t>Sa utilizzare applicativi, strumenti e piattaforme utili al corretto svolgimento dei processi lavorativi garantendo la sicurezza digitale</t>
  </si>
  <si>
    <t xml:space="preserve">Rispetta i termini dei procedimenti, ha capacità di rendicontazione degli stessi e gestione flessibile delle priorità </t>
  </si>
  <si>
    <t>Sa rilevare e comprendere il grado di soddisfazione degli utenti</t>
  </si>
  <si>
    <t>E' preciso nell’applicazione delle regole che disciplinano le attività e le procedure, comprese le azioni previste nel Piano triennale di prevenzione della corruzione e della trasparenza e nel Codice di comportamento</t>
  </si>
  <si>
    <t>Conosce e sa gestire con diligenza e accuratezza beni e strumenti assegnati</t>
  </si>
  <si>
    <t>Si impegna in modo costante nella prassi di lavoro e nel tempo in servizio presso l'Ente e/o on-line nelle fasce orarie di contattabilità concordate</t>
  </si>
  <si>
    <t xml:space="preserve">Ha consapevolezza del proprio ruolo che agisce in modo proattivo e con flessibilità, in coerenza con le esigenze organizzative e produttive </t>
  </si>
  <si>
    <t>Sa utilizzare applicativi, strumenti e piattaforme utili al corretto svolgimento dei processi lavorativi garantendo la privacy e la sicurezza digitale</t>
  </si>
  <si>
    <t>E' preciso  nell’applicazione delle regole che disciplinano le attività e le procedure, comprese le azioni previste nel Piano triennale di prevenzione della corruzione e della trasparenza  e nel Codice di comportamento</t>
  </si>
  <si>
    <t>Partecipa proattivamente a percorsi formativi per lo sviluppo delle conoscenze, competenze ed abilità organizzative e digitali ricercando anche occasioni continue di autoformazione</t>
  </si>
  <si>
    <t>Sa comunicare, ascoltare in modo attento assumendo il punto di vista del proprio interlocutore sia interno che esterno, relazionarsi in modo efficace senza pregiudizio con i colleghi e i responsabili attraverso l'utilizzo dei vari canali di comunicazione</t>
  </si>
  <si>
    <t xml:space="preserve">Sa lavorare in team rispettando i ruoli e condivide lo stato di avanzamento dei lavori e le informazioni necessarie con tutti i membri del gruppo </t>
  </si>
  <si>
    <t>Propone soluzioni operative innovative e collabora attivamente nella pratica e diffusione di quelle introdotte</t>
  </si>
  <si>
    <t>Organizza il proprio lavoro nel rispetto degli obiettivi, i tempi e le modalità assegnati consapevole di essere parte di un gruppo, riporta tempestivamente eventuali criticità e proposte di soluzioni</t>
  </si>
  <si>
    <t>E' preciso nell’applicazione delle regole che disciplinano le attività e le procedure, comprese le azioni previste nel Piano triennale di prevenzione della corruzione e della trasparenza  e nel Codice di comportamento</t>
  </si>
  <si>
    <t>Educatore/Assistente Sociale</t>
  </si>
  <si>
    <t>ASA</t>
  </si>
  <si>
    <t>Sa lavorare in team e condivide lo stato di avanzamento dei lavori e le informazioni necessarie con tutti i membri del gruppo nel rispetto delle indicazioni ricevute</t>
  </si>
  <si>
    <t>Sa ascoltare e comprendere senza pregiudizio le esigenze dell'utente assumendone il punto di vista, risponde rapidamente alle sue esigenze ricercando soluzioni concrete e cercando anche di anticipare eventuali bisogni inespressi</t>
  </si>
  <si>
    <t xml:space="preserve">Partecipa proattivamente a percorsi formativi per lo sviluppo delle conoscenze ed abilità organizzative e digitali ricercando anche occasioni continue di autoformazione </t>
  </si>
  <si>
    <t>Svolge il proprio lavoro in piena sintonia con gli obiettivi, i tempi e le modalità assegnate e condivise nel gruppo, riporta tempestivamente eventuali criticità e proposte di soluzioni</t>
  </si>
  <si>
    <t>E' disponibile ad utilizzare strumenti e tecnologie nuove</t>
  </si>
  <si>
    <t>Ha un approccio curioso, aperto e favorevole nei confronti delle occasioni, anche informali, di apprendimento e miglioramento delle proprie conoscenze ed abilità</t>
  </si>
  <si>
    <t xml:space="preserve">Si impegna in modo costante nella prassi di lavoro e nel tempo in servizio </t>
  </si>
  <si>
    <t>Sa lavorare in team e condivide lo stato di avanzamento dei lavori e le informazioni necessarie con tutti i membri del gruppo nel rispetto delle indicazioni dei superiori ricevute</t>
  </si>
  <si>
    <t xml:space="preserve">E' disponibile ad utilizzare strumenti e tecnologie nuove </t>
  </si>
  <si>
    <t>Rispetta i tempi delle attività programmate e possiede gestione flessibile a seconda delle priorità definite</t>
  </si>
  <si>
    <t xml:space="preserve">Rispetta i criteri quali-quantitativi definiti come standard di servizio rimuovendo le cause di scostamento </t>
  </si>
  <si>
    <t xml:space="preserve">Rispetta i criteri quali-quantitativi definiti come standard di servizio rimuovendo le cause di scostamento  </t>
  </si>
  <si>
    <t>Rispetta i tempi delle attività programmate e possiede gestione flessibile delle priorità</t>
  </si>
  <si>
    <t>Conosce e rispetta i termini dei procedimenti, ha capacità di rendicontazione degli stessi e gestione flessibile delle priorità</t>
  </si>
  <si>
    <t>Conosce e rispetta i termini dei procedimenti, ha capacità di rendicontazione degli stessi e gestione flessibile a seconda delle priorità definite</t>
  </si>
  <si>
    <t>Sa lavorare in team e condivide lo stato di avanzamento dei lavori e le informazioni necessarie con tutti i membri del gruppo anche attraverso supporti informatici, sia in presenza che a distanza</t>
  </si>
  <si>
    <t>Sa ascoltare e comprendere le esigenze dell'utente assumendone il punto di vista , risponde rapidamente alle sue esigenze e cerca anche di anticiparne eventuali bisogni inespressi anche attraverso supporti informatici, sia in presenza che a distanza</t>
  </si>
  <si>
    <t>AREA / SETTORE</t>
  </si>
  <si>
    <t xml:space="preserve">% partecipazione </t>
  </si>
  <si>
    <t>Obiettivi individuali</t>
  </si>
  <si>
    <t>APPORTO QUALI-QUANTITATIVO E CONCORSO  ALLA PERFORMANCE ORGANIZZATIVA</t>
  </si>
  <si>
    <t>VALUTAZIONE APPORTO ALLA PERFORMANCE ORGANIZZATIVA</t>
  </si>
  <si>
    <t xml:space="preserve">peso attribuito </t>
  </si>
  <si>
    <t>%  incidenza comportamenti professionali sulla valutazione complessiva</t>
  </si>
  <si>
    <t xml:space="preserve"> Innovatività ed autonomia</t>
  </si>
  <si>
    <t>ESITO VALUTAZIONE PERFORMANCE ORGANIZZATIVA</t>
  </si>
  <si>
    <t>ESITO VALUTAZIONE COMPORTAMENTI PROFESSIONALI</t>
  </si>
  <si>
    <t>ESITO COMPLESSIVO PERFORMANCE INDIVIDUALE</t>
  </si>
  <si>
    <t>peso attribuito</t>
  </si>
  <si>
    <t>%  incidenza performance organizzativa sulla valutazione complessiva</t>
  </si>
  <si>
    <t>Sa comunicare, ascoltare in modo attento assumendo il punto di vista del proprio interlocutore e relazionarsi in modo efficace con i colleghi attraverso l'utilizzo dei vari canali di comunicazione, sia in presenza che a distanza</t>
  </si>
  <si>
    <t>Sa ascoltare e comprendere le esigenze dell'utente assumendone il punto di vista, risponde rapidamente alle sue esigenze e cerca anche di anticiparne eventuali bisogni inespressi, anche attraverso supporti informatici, sia in presenza che a distanza</t>
  </si>
  <si>
    <t>Sa comunicare, ascoltare in modo attento assumendo il punto di vista del proprio interlocutore e relazionarsi in modo efficace con i colleghi e superiori attraverso l'utilizzo dei vari canali di comunicazione anche informatici, sia in presenza che a distanza</t>
  </si>
  <si>
    <t>Propone soluzioni operative innovative, collabora attivamente nella pratica e diffusione di quelle introdotte anche supportando i colleghi</t>
  </si>
  <si>
    <t xml:space="preserve">Sa autorganizzare il proprio lavoro in piena sintonia con gli obiettivi, i tempi e le modalità condivise nel gruppo e ha capacità di problem solving, rendicontando tempestivamente e costruttivamente eventuali criticità </t>
  </si>
  <si>
    <t>Sa ascoltare e comprendere le esigenze dell'utente assumendone il punto di vista, risponde rapidamente alle sue esigenze anche attraverso supporti informatici, sia in presenza che a distanza</t>
  </si>
  <si>
    <t>Partecipa proattivamente a percorsi formativi per lo sviluppo delle conoscenze , competenza ed abilità organizzative e digitali ricercando anche occasioni continue di autoformazione</t>
  </si>
  <si>
    <t>Sa comunicare e relazionarsi in modo efficace con i colleghi e i responsabili attraverso l'utilizzo dei vari canali di comunicazione</t>
  </si>
  <si>
    <t>Propone soluzioni operative innovative e collabora attivamente nella pratica e diffusione di quelle introdotte anche supportando i colleghi</t>
  </si>
  <si>
    <t>Organizza il proprio lavoro in piena sintonia con gli obiettivi, i tempi e le modalità assegnate e condivise nel gruppo e ha capacità di problem solving</t>
  </si>
  <si>
    <t xml:space="preserve">Sa rispettare i criteri quali-quantitativi definiti come standard di servizio rimuovendo le cause di scostamento </t>
  </si>
  <si>
    <t>Sa ascoltare e comprendere le esigenze dell'utente assumendone il punto di vista, risponde rapidamente alle sue esigenze ricercando soluzioni concrete e cercando anche di anticipare eventuali bisogni inespressi</t>
  </si>
  <si>
    <t>Sa comunicare, e relazionarsi in modo efficace con i colleghi e i responsabili attraverso l'utilizzo dei vari canali di comunicazione</t>
  </si>
  <si>
    <t xml:space="preserve">Sa ascoltare e comprendere  le esigenze dell'utente assumendone il punto di vista, risponde rapidamente ricercando soluzioni concrete e cercando anche di anticipare eventuali bisogni inespressi </t>
  </si>
  <si>
    <t>Area</t>
  </si>
  <si>
    <t>Esecutore collaboratore amministrativo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</si>
</sst>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0"/>
      <name val="Tahoma"/>
      <family val="2"/>
    </font>
    <font>
      <sz val="12"/>
      <name val="Tahoma"/>
      <family val="2"/>
    </font>
    <font>
      <sz val="8"/>
      <name val="Tahoma"/>
      <family val="2"/>
    </font>
    <font>
      <sz val="11"/>
      <name val="Tahoma"/>
      <family val="2"/>
    </font>
    <font>
      <i/>
      <sz val="11"/>
      <name val="Tahoma"/>
      <family val="2"/>
    </font>
    <font>
      <b/>
      <sz val="12"/>
      <name val="Tahoma"/>
      <family val="2"/>
    </font>
    <font>
      <i/>
      <sz val="12"/>
      <name val="Tahoma"/>
      <family val="2"/>
    </font>
    <font>
      <b/>
      <sz val="10"/>
      <name val="Tahoma"/>
      <family val="2"/>
    </font>
    <font>
      <b/>
      <sz val="8"/>
      <name val="Tahoma"/>
      <family val="2"/>
    </font>
    <font>
      <sz val="8"/>
      <name val="Arial"/>
      <family val="2"/>
    </font>
    <font>
      <i/>
      <sz val="8"/>
      <name val="Tahoma"/>
      <family val="2"/>
    </font>
    <font>
      <i/>
      <sz val="9"/>
      <name val="Tahoma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9"/>
      <name val="Tahoma"/>
      <family val="2"/>
    </font>
    <font>
      <sz val="8"/>
      <name val="Terminal"/>
      <family val="3"/>
      <charset val="255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b/>
      <sz val="14"/>
      <name val="Tahoma"/>
      <family val="2"/>
    </font>
    <font>
      <sz val="9"/>
      <color indexed="10"/>
      <name val="Tahoma"/>
      <family val="2"/>
    </font>
    <font>
      <b/>
      <sz val="9"/>
      <color indexed="62"/>
      <name val="Tahoma"/>
      <family val="2"/>
    </font>
    <font>
      <sz val="10"/>
      <color indexed="10"/>
      <name val="Tahoma"/>
      <family val="2"/>
    </font>
    <font>
      <b/>
      <sz val="18"/>
      <name val="Tahoma"/>
      <family val="2"/>
    </font>
    <font>
      <b/>
      <sz val="12"/>
      <color rgb="FFFF0000"/>
      <name val="Tahoma"/>
      <family val="2"/>
    </font>
    <font>
      <sz val="12"/>
      <color rgb="FFFF0000"/>
      <name val="Tahoma"/>
      <family val="2"/>
    </font>
    <font>
      <b/>
      <i/>
      <sz val="9"/>
      <name val="Tahoma"/>
      <family val="2"/>
    </font>
    <font>
      <b/>
      <sz val="8"/>
      <color rgb="FF000000"/>
      <name val="Tahoma"/>
      <family val="2"/>
    </font>
    <font>
      <sz val="8"/>
      <color rgb="FF000000"/>
      <name val="Tahoma"/>
      <family val="2"/>
    </font>
    <font>
      <sz val="10"/>
      <color rgb="FF000000"/>
      <name val="Tahoma"/>
      <family val="2"/>
    </font>
    <font>
      <b/>
      <i/>
      <sz val="8"/>
      <name val="Tahoma"/>
      <family val="2"/>
    </font>
    <font>
      <sz val="9"/>
      <name val="Tahoma"/>
      <family val="2"/>
    </font>
    <font>
      <sz val="7"/>
      <color indexed="81"/>
      <name val="Tahoma"/>
      <family val="2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125">
        <bgColor theme="0"/>
      </patternFill>
    </fill>
    <fill>
      <patternFill patternType="gray06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gray125">
        <bgColor theme="8" tint="0.79998168889431442"/>
      </patternFill>
    </fill>
    <fill>
      <patternFill patternType="gray0625">
        <bgColor theme="8" tint="0.79998168889431442"/>
      </patternFill>
    </fill>
    <fill>
      <patternFill patternType="gray125">
        <bgColor theme="6" tint="0.59999389629810485"/>
      </patternFill>
    </fill>
    <fill>
      <patternFill patternType="gray0625">
        <bgColor theme="6" tint="0.59999389629810485"/>
      </patternFill>
    </fill>
    <fill>
      <patternFill patternType="solid">
        <fgColor theme="4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208">
    <xf numFmtId="0" fontId="0" fillId="0" borderId="0" xfId="0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right"/>
    </xf>
    <xf numFmtId="0" fontId="9" fillId="0" borderId="0" xfId="0" applyFont="1"/>
    <xf numFmtId="0" fontId="4" fillId="0" borderId="0" xfId="0" applyFont="1"/>
    <xf numFmtId="0" fontId="12" fillId="0" borderId="0" xfId="0" applyFont="1"/>
    <xf numFmtId="0" fontId="15" fillId="0" borderId="0" xfId="0" applyFont="1"/>
    <xf numFmtId="0" fontId="16" fillId="0" borderId="14" xfId="0" applyFont="1" applyBorder="1" applyAlignment="1">
      <alignment wrapText="1"/>
    </xf>
    <xf numFmtId="0" fontId="15" fillId="3" borderId="0" xfId="0" applyFont="1" applyFill="1"/>
    <xf numFmtId="49" fontId="0" fillId="0" borderId="0" xfId="0" applyNumberFormat="1"/>
    <xf numFmtId="0" fontId="14" fillId="0" borderId="0" xfId="0" applyFont="1"/>
    <xf numFmtId="0" fontId="3" fillId="0" borderId="0" xfId="0" applyFont="1"/>
    <xf numFmtId="0" fontId="0" fillId="0" borderId="26" xfId="0" applyBorder="1" applyAlignment="1">
      <alignment horizontal="right"/>
    </xf>
    <xf numFmtId="0" fontId="18" fillId="4" borderId="31" xfId="0" applyFont="1" applyFill="1" applyBorder="1"/>
    <xf numFmtId="0" fontId="18" fillId="4" borderId="32" xfId="0" applyFont="1" applyFill="1" applyBorder="1"/>
    <xf numFmtId="0" fontId="18" fillId="4" borderId="33" xfId="0" applyFont="1" applyFill="1" applyBorder="1"/>
    <xf numFmtId="10" fontId="0" fillId="0" borderId="30" xfId="0" applyNumberFormat="1" applyBorder="1"/>
    <xf numFmtId="10" fontId="5" fillId="0" borderId="0" xfId="0" applyNumberFormat="1" applyFont="1" applyAlignment="1">
      <alignment vertical="center" wrapText="1"/>
    </xf>
    <xf numFmtId="0" fontId="18" fillId="4" borderId="31" xfId="0" applyFont="1" applyFill="1" applyBorder="1" applyProtection="1">
      <protection locked="0"/>
    </xf>
    <xf numFmtId="0" fontId="0" fillId="0" borderId="0" xfId="0" applyProtection="1">
      <protection locked="0"/>
    </xf>
    <xf numFmtId="0" fontId="0" fillId="0" borderId="24" xfId="0" applyBorder="1"/>
    <xf numFmtId="0" fontId="0" fillId="0" borderId="19" xfId="0" applyBorder="1"/>
    <xf numFmtId="10" fontId="0" fillId="0" borderId="27" xfId="0" applyNumberFormat="1" applyBorder="1"/>
    <xf numFmtId="0" fontId="10" fillId="0" borderId="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2" fontId="10" fillId="5" borderId="16" xfId="0" applyNumberFormat="1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7" fillId="7" borderId="20" xfId="0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11" fillId="7" borderId="3" xfId="0" applyFont="1" applyFill="1" applyBorder="1" applyAlignment="1">
      <alignment horizontal="center" vertical="center"/>
    </xf>
    <xf numFmtId="0" fontId="11" fillId="8" borderId="3" xfId="0" applyFont="1" applyFill="1" applyBorder="1" applyAlignment="1">
      <alignment horizontal="center" vertical="center"/>
    </xf>
    <xf numFmtId="0" fontId="11" fillId="9" borderId="3" xfId="0" applyFont="1" applyFill="1" applyBorder="1" applyAlignment="1">
      <alignment horizontal="center" vertical="center"/>
    </xf>
    <xf numFmtId="2" fontId="10" fillId="11" borderId="16" xfId="0" applyNumberFormat="1" applyFont="1" applyFill="1" applyBorder="1" applyAlignment="1">
      <alignment horizontal="center" vertical="center" wrapText="1"/>
    </xf>
    <xf numFmtId="0" fontId="11" fillId="11" borderId="15" xfId="0" applyFont="1" applyFill="1" applyBorder="1" applyAlignment="1">
      <alignment horizontal="center" vertical="center" wrapText="1"/>
    </xf>
    <xf numFmtId="0" fontId="5" fillId="11" borderId="32" xfId="0" applyFont="1" applyFill="1" applyBorder="1" applyAlignment="1">
      <alignment horizontal="center" vertical="center" wrapText="1"/>
    </xf>
    <xf numFmtId="0" fontId="17" fillId="11" borderId="18" xfId="0" applyFont="1" applyFill="1" applyBorder="1" applyAlignment="1">
      <alignment vertical="center" wrapText="1"/>
    </xf>
    <xf numFmtId="0" fontId="17" fillId="11" borderId="1" xfId="0" applyFont="1" applyFill="1" applyBorder="1" applyAlignment="1">
      <alignment horizontal="center" vertical="center" wrapText="1"/>
    </xf>
    <xf numFmtId="0" fontId="17" fillId="11" borderId="14" xfId="0" applyFont="1" applyFill="1" applyBorder="1" applyAlignment="1">
      <alignment vertical="center" wrapText="1"/>
    </xf>
    <xf numFmtId="0" fontId="17" fillId="11" borderId="20" xfId="0" applyFont="1" applyFill="1" applyBorder="1" applyAlignment="1">
      <alignment horizontal="center" vertical="center" wrapText="1"/>
    </xf>
    <xf numFmtId="0" fontId="11" fillId="12" borderId="20" xfId="0" applyFont="1" applyFill="1" applyBorder="1" applyAlignment="1">
      <alignment horizontal="center" vertical="center"/>
    </xf>
    <xf numFmtId="0" fontId="11" fillId="13" borderId="20" xfId="0" applyFont="1" applyFill="1" applyBorder="1" applyAlignment="1">
      <alignment horizontal="center" vertical="center"/>
    </xf>
    <xf numFmtId="0" fontId="11" fillId="11" borderId="20" xfId="0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vertical="center" wrapText="1"/>
    </xf>
    <xf numFmtId="0" fontId="17" fillId="5" borderId="20" xfId="0" applyFont="1" applyFill="1" applyBorder="1" applyAlignment="1">
      <alignment horizontal="center" vertical="center" wrapText="1"/>
    </xf>
    <xf numFmtId="0" fontId="17" fillId="8" borderId="20" xfId="0" applyFont="1" applyFill="1" applyBorder="1" applyAlignment="1">
      <alignment horizontal="center" vertical="center"/>
    </xf>
    <xf numFmtId="0" fontId="17" fillId="5" borderId="15" xfId="0" applyFont="1" applyFill="1" applyBorder="1" applyAlignment="1">
      <alignment vertical="center" wrapText="1"/>
    </xf>
    <xf numFmtId="0" fontId="17" fillId="5" borderId="32" xfId="0" applyFont="1" applyFill="1" applyBorder="1" applyAlignment="1">
      <alignment horizontal="center" vertical="center" wrapText="1"/>
    </xf>
    <xf numFmtId="0" fontId="11" fillId="14" borderId="32" xfId="0" applyFont="1" applyFill="1" applyBorder="1" applyAlignment="1">
      <alignment horizontal="center" vertical="center"/>
    </xf>
    <xf numFmtId="0" fontId="11" fillId="15" borderId="32" xfId="0" applyFont="1" applyFill="1" applyBorder="1" applyAlignment="1">
      <alignment horizontal="center" vertical="center"/>
    </xf>
    <xf numFmtId="0" fontId="11" fillId="5" borderId="32" xfId="0" applyFont="1" applyFill="1" applyBorder="1" applyAlignment="1">
      <alignment horizontal="center" vertical="center" wrapText="1"/>
    </xf>
    <xf numFmtId="0" fontId="11" fillId="5" borderId="33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9" fontId="24" fillId="0" borderId="0" xfId="0" applyNumberFormat="1" applyFont="1" applyAlignment="1">
      <alignment horizontal="center" vertical="center"/>
    </xf>
    <xf numFmtId="10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0" fillId="5" borderId="15" xfId="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wrapText="1"/>
    </xf>
    <xf numFmtId="0" fontId="0" fillId="0" borderId="30" xfId="0" applyBorder="1"/>
    <xf numFmtId="0" fontId="13" fillId="0" borderId="24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0" fillId="0" borderId="27" xfId="0" applyBorder="1"/>
    <xf numFmtId="0" fontId="10" fillId="11" borderId="35" xfId="0" applyFont="1" applyFill="1" applyBorder="1" applyAlignment="1">
      <alignment horizontal="center" vertical="center" wrapText="1"/>
    </xf>
    <xf numFmtId="0" fontId="3" fillId="9" borderId="0" xfId="0" applyFont="1" applyFill="1"/>
    <xf numFmtId="0" fontId="6" fillId="0" borderId="9" xfId="0" applyFont="1" applyBorder="1"/>
    <xf numFmtId="0" fontId="2" fillId="0" borderId="37" xfId="0" applyFont="1" applyBorder="1"/>
    <xf numFmtId="0" fontId="6" fillId="0" borderId="37" xfId="0" applyFont="1" applyBorder="1"/>
    <xf numFmtId="0" fontId="6" fillId="0" borderId="11" xfId="0" applyFont="1" applyBorder="1" applyAlignment="1">
      <alignment horizontal="left"/>
    </xf>
    <xf numFmtId="0" fontId="17" fillId="5" borderId="15" xfId="0" applyFont="1" applyFill="1" applyBorder="1" applyAlignment="1">
      <alignment horizontal="center" vertical="center" wrapText="1"/>
    </xf>
    <xf numFmtId="0" fontId="5" fillId="5" borderId="32" xfId="0" applyFont="1" applyFill="1" applyBorder="1" applyAlignment="1">
      <alignment horizontal="center" vertical="center" wrapText="1"/>
    </xf>
    <xf numFmtId="0" fontId="2" fillId="9" borderId="33" xfId="0" applyFont="1" applyFill="1" applyBorder="1" applyAlignment="1">
      <alignment horizontal="center" vertical="center"/>
    </xf>
    <xf numFmtId="0" fontId="10" fillId="5" borderId="15" xfId="0" applyFont="1" applyFill="1" applyBorder="1" applyAlignment="1">
      <alignment horizontal="left" vertical="center" wrapText="1"/>
    </xf>
    <xf numFmtId="0" fontId="2" fillId="0" borderId="41" xfId="0" applyFont="1" applyBorder="1"/>
    <xf numFmtId="0" fontId="11" fillId="11" borderId="14" xfId="0" applyFont="1" applyFill="1" applyBorder="1" applyAlignment="1">
      <alignment horizontal="center" vertical="center" wrapText="1"/>
    </xf>
    <xf numFmtId="0" fontId="11" fillId="11" borderId="22" xfId="0" applyFont="1" applyFill="1" applyBorder="1" applyAlignment="1">
      <alignment horizontal="center" vertical="center" wrapText="1"/>
    </xf>
    <xf numFmtId="0" fontId="11" fillId="11" borderId="44" xfId="0" applyFont="1" applyFill="1" applyBorder="1" applyAlignment="1">
      <alignment horizontal="center" vertical="center" wrapText="1"/>
    </xf>
    <xf numFmtId="9" fontId="0" fillId="0" borderId="0" xfId="0" applyNumberFormat="1"/>
    <xf numFmtId="0" fontId="17" fillId="7" borderId="3" xfId="0" applyFont="1" applyFill="1" applyBorder="1" applyAlignment="1">
      <alignment horizontal="center" vertical="center"/>
    </xf>
    <xf numFmtId="0" fontId="17" fillId="8" borderId="3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/>
    </xf>
    <xf numFmtId="0" fontId="17" fillId="0" borderId="0" xfId="0" applyFont="1" applyAlignment="1">
      <alignment horizontal="center"/>
    </xf>
    <xf numFmtId="0" fontId="33" fillId="0" borderId="19" xfId="0" applyFont="1" applyBorder="1" applyAlignment="1">
      <alignment horizontal="center" wrapText="1"/>
    </xf>
    <xf numFmtId="0" fontId="34" fillId="11" borderId="1" xfId="0" applyFont="1" applyFill="1" applyBorder="1" applyAlignment="1">
      <alignment horizontal="center" vertical="center" wrapText="1"/>
    </xf>
    <xf numFmtId="0" fontId="10" fillId="11" borderId="46" xfId="0" applyFont="1" applyFill="1" applyBorder="1" applyAlignment="1">
      <alignment horizontal="center" vertical="center" wrapText="1"/>
    </xf>
    <xf numFmtId="0" fontId="11" fillId="7" borderId="31" xfId="0" applyFont="1" applyFill="1" applyBorder="1" applyAlignment="1">
      <alignment horizontal="center" vertical="center"/>
    </xf>
    <xf numFmtId="0" fontId="11" fillId="7" borderId="32" xfId="0" applyFont="1" applyFill="1" applyBorder="1" applyAlignment="1">
      <alignment horizontal="center" vertical="center"/>
    </xf>
    <xf numFmtId="0" fontId="11" fillId="8" borderId="33" xfId="0" applyFont="1" applyFill="1" applyBorder="1" applyAlignment="1">
      <alignment horizontal="center" vertical="center"/>
    </xf>
    <xf numFmtId="0" fontId="11" fillId="9" borderId="31" xfId="0" applyFont="1" applyFill="1" applyBorder="1" applyAlignment="1">
      <alignment horizontal="center" vertical="center"/>
    </xf>
    <xf numFmtId="0" fontId="11" fillId="9" borderId="32" xfId="0" applyFont="1" applyFill="1" applyBorder="1" applyAlignment="1">
      <alignment horizontal="center" vertical="center"/>
    </xf>
    <xf numFmtId="0" fontId="0" fillId="0" borderId="16" xfId="0" applyBorder="1"/>
    <xf numFmtId="0" fontId="10" fillId="10" borderId="1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4" fillId="10" borderId="0" xfId="0" applyFont="1" applyFill="1" applyAlignment="1">
      <alignment horizontal="center" vertical="center"/>
    </xf>
    <xf numFmtId="9" fontId="17" fillId="10" borderId="0" xfId="0" applyNumberFormat="1" applyFont="1" applyFill="1" applyAlignment="1">
      <alignment horizontal="center" vertical="center"/>
    </xf>
    <xf numFmtId="0" fontId="17" fillId="10" borderId="36" xfId="0" applyFont="1" applyFill="1" applyBorder="1" applyAlignment="1">
      <alignment horizontal="center" vertical="center" wrapText="1"/>
    </xf>
    <xf numFmtId="0" fontId="5" fillId="11" borderId="20" xfId="0" applyFont="1" applyFill="1" applyBorder="1" applyAlignment="1">
      <alignment horizontal="center" vertical="center" wrapText="1"/>
    </xf>
    <xf numFmtId="0" fontId="17" fillId="10" borderId="46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5" fillId="0" borderId="28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0" fillId="0" borderId="28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9" xfId="0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10" fillId="6" borderId="15" xfId="0" applyNumberFormat="1" applyFont="1" applyFill="1" applyBorder="1" applyAlignment="1">
      <alignment horizontal="center" vertical="center"/>
    </xf>
    <xf numFmtId="2" fontId="10" fillId="6" borderId="17" xfId="0" applyNumberFormat="1" applyFont="1" applyFill="1" applyBorder="1" applyAlignment="1">
      <alignment horizontal="center" vertical="center"/>
    </xf>
    <xf numFmtId="10" fontId="22" fillId="5" borderId="15" xfId="0" applyNumberFormat="1" applyFont="1" applyFill="1" applyBorder="1" applyAlignment="1">
      <alignment horizontal="center" vertical="center"/>
    </xf>
    <xf numFmtId="10" fontId="22" fillId="5" borderId="17" xfId="0" applyNumberFormat="1" applyFont="1" applyFill="1" applyBorder="1" applyAlignment="1">
      <alignment horizontal="center" vertical="center"/>
    </xf>
    <xf numFmtId="10" fontId="22" fillId="5" borderId="16" xfId="0" applyNumberFormat="1" applyFont="1" applyFill="1" applyBorder="1" applyAlignment="1">
      <alignment horizontal="center" vertical="center"/>
    </xf>
    <xf numFmtId="10" fontId="22" fillId="11" borderId="15" xfId="0" applyNumberFormat="1" applyFont="1" applyFill="1" applyBorder="1" applyAlignment="1">
      <alignment horizontal="center" vertical="center"/>
    </xf>
    <xf numFmtId="10" fontId="22" fillId="11" borderId="16" xfId="0" applyNumberFormat="1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10" fontId="26" fillId="0" borderId="28" xfId="2" applyNumberFormat="1" applyFont="1" applyFill="1" applyBorder="1" applyAlignment="1">
      <alignment horizontal="center" vertical="center"/>
    </xf>
    <xf numFmtId="10" fontId="26" fillId="0" borderId="23" xfId="2" applyNumberFormat="1" applyFont="1" applyFill="1" applyBorder="1" applyAlignment="1">
      <alignment horizontal="center" vertical="center"/>
    </xf>
    <xf numFmtId="10" fontId="26" fillId="0" borderId="29" xfId="2" applyNumberFormat="1" applyFont="1" applyFill="1" applyBorder="1" applyAlignment="1">
      <alignment horizontal="center" vertical="center"/>
    </xf>
    <xf numFmtId="10" fontId="26" fillId="0" borderId="24" xfId="2" applyNumberFormat="1" applyFont="1" applyFill="1" applyBorder="1" applyAlignment="1">
      <alignment horizontal="center" vertical="center"/>
    </xf>
    <xf numFmtId="10" fontId="26" fillId="0" borderId="19" xfId="2" applyNumberFormat="1" applyFont="1" applyFill="1" applyBorder="1" applyAlignment="1">
      <alignment horizontal="center" vertical="center"/>
    </xf>
    <xf numFmtId="10" fontId="26" fillId="0" borderId="27" xfId="2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left" vertical="center" wrapText="1"/>
    </xf>
    <xf numFmtId="10" fontId="5" fillId="5" borderId="17" xfId="0" applyNumberFormat="1" applyFont="1" applyFill="1" applyBorder="1" applyAlignment="1">
      <alignment horizontal="center" vertical="center" wrapText="1"/>
    </xf>
    <xf numFmtId="10" fontId="5" fillId="5" borderId="16" xfId="0" applyNumberFormat="1" applyFont="1" applyFill="1" applyBorder="1" applyAlignment="1">
      <alignment horizontal="center" vertical="center" wrapText="1"/>
    </xf>
    <xf numFmtId="9" fontId="27" fillId="5" borderId="15" xfId="1" applyFont="1" applyFill="1" applyBorder="1" applyAlignment="1">
      <alignment horizontal="center" vertical="center" wrapText="1"/>
    </xf>
    <xf numFmtId="9" fontId="28" fillId="5" borderId="17" xfId="1" applyFont="1" applyFill="1" applyBorder="1" applyAlignment="1">
      <alignment horizontal="center" vertical="center" wrapText="1"/>
    </xf>
    <xf numFmtId="9" fontId="28" fillId="5" borderId="16" xfId="1" applyFont="1" applyFill="1" applyBorder="1" applyAlignment="1">
      <alignment horizontal="center" vertical="center" wrapText="1"/>
    </xf>
    <xf numFmtId="10" fontId="22" fillId="11" borderId="28" xfId="0" applyNumberFormat="1" applyFont="1" applyFill="1" applyBorder="1" applyAlignment="1">
      <alignment horizontal="center" vertical="center"/>
    </xf>
    <xf numFmtId="10" fontId="22" fillId="11" borderId="23" xfId="0" applyNumberFormat="1" applyFont="1" applyFill="1" applyBorder="1" applyAlignment="1">
      <alignment horizontal="center" vertical="center"/>
    </xf>
    <xf numFmtId="10" fontId="22" fillId="11" borderId="29" xfId="0" applyNumberFormat="1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2" fontId="10" fillId="10" borderId="28" xfId="0" applyNumberFormat="1" applyFont="1" applyFill="1" applyBorder="1" applyAlignment="1">
      <alignment horizontal="center" vertical="center"/>
    </xf>
    <xf numFmtId="2" fontId="10" fillId="10" borderId="23" xfId="0" applyNumberFormat="1" applyFont="1" applyFill="1" applyBorder="1" applyAlignment="1">
      <alignment horizontal="center" vertical="center"/>
    </xf>
    <xf numFmtId="0" fontId="34" fillId="0" borderId="12" xfId="0" applyFont="1" applyBorder="1" applyAlignment="1">
      <alignment horizontal="center"/>
    </xf>
    <xf numFmtId="0" fontId="34" fillId="0" borderId="13" xfId="0" applyFont="1" applyBorder="1" applyAlignment="1">
      <alignment horizontal="center"/>
    </xf>
    <xf numFmtId="0" fontId="34" fillId="0" borderId="42" xfId="0" applyFont="1" applyBorder="1" applyAlignment="1">
      <alignment horizontal="center" vertical="center"/>
    </xf>
    <xf numFmtId="0" fontId="34" fillId="0" borderId="43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4" fillId="2" borderId="38" xfId="0" applyFont="1" applyFill="1" applyBorder="1" applyAlignment="1">
      <alignment horizontal="center" wrapText="1"/>
    </xf>
    <xf numFmtId="0" fontId="14" fillId="2" borderId="40" xfId="0" applyFont="1" applyFill="1" applyBorder="1" applyAlignment="1">
      <alignment horizontal="center" wrapText="1"/>
    </xf>
    <xf numFmtId="0" fontId="14" fillId="2" borderId="39" xfId="0" applyFont="1" applyFill="1" applyBorder="1" applyAlignment="1">
      <alignment horizontal="center" wrapText="1"/>
    </xf>
    <xf numFmtId="9" fontId="3" fillId="0" borderId="0" xfId="0" applyNumberFormat="1" applyFont="1" applyAlignment="1">
      <alignment horizontal="center" wrapText="1"/>
    </xf>
    <xf numFmtId="0" fontId="13" fillId="2" borderId="45" xfId="0" applyFont="1" applyFill="1" applyBorder="1" applyAlignment="1">
      <alignment horizontal="center" wrapText="1"/>
    </xf>
    <xf numFmtId="0" fontId="0" fillId="0" borderId="45" xfId="0" applyBorder="1" applyAlignment="1">
      <alignment horizontal="center" wrapText="1"/>
    </xf>
    <xf numFmtId="0" fontId="0" fillId="0" borderId="45" xfId="0" applyBorder="1"/>
    <xf numFmtId="9" fontId="3" fillId="11" borderId="1" xfId="0" applyNumberFormat="1" applyFont="1" applyFill="1" applyBorder="1" applyAlignment="1">
      <alignment horizontal="center" wrapText="1"/>
    </xf>
    <xf numFmtId="9" fontId="3" fillId="11" borderId="10" xfId="0" applyNumberFormat="1" applyFont="1" applyFill="1" applyBorder="1" applyAlignment="1">
      <alignment horizontal="center" wrapText="1"/>
    </xf>
    <xf numFmtId="0" fontId="4" fillId="0" borderId="1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29" fillId="16" borderId="38" xfId="0" applyFont="1" applyFill="1" applyBorder="1" applyAlignment="1">
      <alignment horizontal="center" wrapText="1"/>
    </xf>
    <xf numFmtId="0" fontId="29" fillId="16" borderId="40" xfId="0" applyFont="1" applyFill="1" applyBorder="1" applyAlignment="1">
      <alignment horizontal="center" wrapText="1"/>
    </xf>
    <xf numFmtId="0" fontId="29" fillId="16" borderId="39" xfId="0" applyFont="1" applyFill="1" applyBorder="1" applyAlignment="1">
      <alignment horizontal="center" wrapText="1"/>
    </xf>
    <xf numFmtId="0" fontId="14" fillId="0" borderId="38" xfId="0" applyFont="1" applyBorder="1" applyAlignment="1">
      <alignment horizontal="center" wrapText="1"/>
    </xf>
    <xf numFmtId="0" fontId="14" fillId="0" borderId="40" xfId="0" applyFont="1" applyBorder="1" applyAlignment="1">
      <alignment horizontal="center" wrapText="1"/>
    </xf>
    <xf numFmtId="0" fontId="14" fillId="0" borderId="39" xfId="0" applyFont="1" applyBorder="1" applyAlignment="1">
      <alignment horizontal="center" wrapText="1"/>
    </xf>
    <xf numFmtId="9" fontId="14" fillId="16" borderId="1" xfId="0" applyNumberFormat="1" applyFont="1" applyFill="1" applyBorder="1" applyAlignment="1">
      <alignment horizontal="center" wrapText="1"/>
    </xf>
    <xf numFmtId="9" fontId="3" fillId="16" borderId="1" xfId="0" applyNumberFormat="1" applyFont="1" applyFill="1" applyBorder="1" applyAlignment="1">
      <alignment horizontal="center" wrapText="1"/>
    </xf>
    <xf numFmtId="9" fontId="3" fillId="16" borderId="10" xfId="0" applyNumberFormat="1" applyFont="1" applyFill="1" applyBorder="1" applyAlignment="1">
      <alignment horizontal="center" wrapText="1"/>
    </xf>
    <xf numFmtId="0" fontId="10" fillId="11" borderId="4" xfId="0" applyFont="1" applyFill="1" applyBorder="1" applyAlignment="1">
      <alignment horizontal="center" vertical="center"/>
    </xf>
    <xf numFmtId="0" fontId="10" fillId="11" borderId="5" xfId="0" applyFont="1" applyFill="1" applyBorder="1" applyAlignment="1">
      <alignment horizontal="center" vertical="center"/>
    </xf>
    <xf numFmtId="0" fontId="11" fillId="11" borderId="6" xfId="0" applyFont="1" applyFill="1" applyBorder="1" applyAlignment="1">
      <alignment horizontal="center" vertical="center" wrapText="1"/>
    </xf>
    <xf numFmtId="0" fontId="11" fillId="11" borderId="7" xfId="0" applyFont="1" applyFill="1" applyBorder="1" applyAlignment="1">
      <alignment horizontal="center" vertical="center" wrapText="1"/>
    </xf>
    <xf numFmtId="0" fontId="11" fillId="11" borderId="8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39" xfId="0" applyFont="1" applyBorder="1" applyAlignment="1">
      <alignment horizontal="left" vertical="center" wrapText="1"/>
    </xf>
    <xf numFmtId="10" fontId="5" fillId="11" borderId="17" xfId="0" applyNumberFormat="1" applyFont="1" applyFill="1" applyBorder="1" applyAlignment="1">
      <alignment horizontal="center" vertical="center" wrapText="1"/>
    </xf>
    <xf numFmtId="10" fontId="5" fillId="11" borderId="16" xfId="0" applyNumberFormat="1" applyFont="1" applyFill="1" applyBorder="1" applyAlignment="1">
      <alignment horizontal="center" vertical="center" wrapText="1"/>
    </xf>
    <xf numFmtId="9" fontId="27" fillId="11" borderId="15" xfId="1" applyFont="1" applyFill="1" applyBorder="1" applyAlignment="1">
      <alignment horizontal="center" vertical="center" wrapText="1"/>
    </xf>
    <xf numFmtId="9" fontId="28" fillId="11" borderId="17" xfId="1" applyFont="1" applyFill="1" applyBorder="1" applyAlignment="1">
      <alignment horizontal="center" vertical="center" wrapText="1"/>
    </xf>
    <xf numFmtId="9" fontId="28" fillId="11" borderId="16" xfId="1" applyFont="1" applyFill="1" applyBorder="1" applyAlignment="1">
      <alignment horizontal="center" vertical="center" wrapText="1"/>
    </xf>
    <xf numFmtId="0" fontId="34" fillId="0" borderId="18" xfId="0" applyFont="1" applyBorder="1" applyAlignment="1">
      <alignment horizontal="center" vertical="center"/>
    </xf>
    <xf numFmtId="0" fontId="34" fillId="0" borderId="40" xfId="0" applyFont="1" applyBorder="1" applyAlignment="1">
      <alignment horizontal="center" vertical="center"/>
    </xf>
    <xf numFmtId="0" fontId="34" fillId="0" borderId="47" xfId="0" applyFont="1" applyBorder="1" applyAlignment="1">
      <alignment horizontal="center" vertical="center"/>
    </xf>
    <xf numFmtId="0" fontId="14" fillId="2" borderId="0" xfId="0" applyFont="1" applyFill="1" applyAlignment="1">
      <alignment horizontal="center" wrapText="1"/>
    </xf>
    <xf numFmtId="9" fontId="14" fillId="2" borderId="0" xfId="0" applyNumberFormat="1" applyFont="1" applyFill="1" applyAlignment="1">
      <alignment horizontal="center" wrapText="1"/>
    </xf>
    <xf numFmtId="2" fontId="10" fillId="10" borderId="15" xfId="0" applyNumberFormat="1" applyFont="1" applyFill="1" applyBorder="1" applyAlignment="1">
      <alignment horizontal="center" vertical="center"/>
    </xf>
    <xf numFmtId="2" fontId="10" fillId="10" borderId="17" xfId="0" applyNumberFormat="1" applyFont="1" applyFill="1" applyBorder="1" applyAlignment="1">
      <alignment horizontal="center" vertical="center"/>
    </xf>
    <xf numFmtId="2" fontId="10" fillId="10" borderId="16" xfId="0" applyNumberFormat="1" applyFont="1" applyFill="1" applyBorder="1" applyAlignment="1">
      <alignment horizontal="center" vertical="center"/>
    </xf>
    <xf numFmtId="10" fontId="22" fillId="11" borderId="17" xfId="0" applyNumberFormat="1" applyFont="1" applyFill="1" applyBorder="1" applyAlignment="1">
      <alignment horizontal="center" vertical="center"/>
    </xf>
    <xf numFmtId="10" fontId="22" fillId="10" borderId="15" xfId="0" applyNumberFormat="1" applyFont="1" applyFill="1" applyBorder="1" applyAlignment="1">
      <alignment horizontal="center" vertical="center"/>
    </xf>
    <xf numFmtId="10" fontId="22" fillId="10" borderId="16" xfId="0" applyNumberFormat="1" applyFont="1" applyFill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Percentuale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4"/>
  <sheetViews>
    <sheetView topLeftCell="B62" zoomScale="130" zoomScaleNormal="130" zoomScaleSheetLayoutView="91" zoomScalePageLayoutView="40" workbookViewId="0">
      <selection activeCell="L53" sqref="L53"/>
    </sheetView>
  </sheetViews>
  <sheetFormatPr defaultColWidth="8.88671875" defaultRowHeight="13.2" x14ac:dyDescent="0.25"/>
  <cols>
    <col min="1" max="1" width="6.6640625" hidden="1" customWidth="1"/>
    <col min="2" max="2" width="48" customWidth="1"/>
    <col min="3" max="3" width="12.44140625" customWidth="1"/>
    <col min="4" max="4" width="6.44140625" customWidth="1"/>
    <col min="5" max="5" width="6.6640625" customWidth="1"/>
    <col min="6" max="6" width="7.33203125" customWidth="1"/>
    <col min="7" max="10" width="6.6640625" customWidth="1"/>
    <col min="11" max="11" width="12.44140625" customWidth="1"/>
    <col min="12" max="12" width="40.44140625" style="2" bestFit="1" customWidth="1"/>
  </cols>
  <sheetData>
    <row r="1" spans="2:12" ht="15" customHeight="1" x14ac:dyDescent="0.25">
      <c r="B1" s="78" t="s">
        <v>70</v>
      </c>
      <c r="C1" s="156"/>
      <c r="D1" s="156"/>
      <c r="E1" s="156"/>
      <c r="F1" s="157"/>
      <c r="G1" s="1"/>
      <c r="H1" s="144" t="s">
        <v>0</v>
      </c>
      <c r="I1" s="145"/>
      <c r="J1" s="145"/>
    </row>
    <row r="2" spans="2:12" ht="15" customHeight="1" x14ac:dyDescent="0.25">
      <c r="B2" s="70" t="s">
        <v>1</v>
      </c>
      <c r="C2" s="142"/>
      <c r="D2" s="142"/>
      <c r="E2" s="142"/>
      <c r="F2" s="143"/>
      <c r="G2" s="3"/>
      <c r="H2" s="146">
        <v>2023</v>
      </c>
      <c r="I2" s="147"/>
      <c r="J2" s="148"/>
    </row>
    <row r="3" spans="2:12" ht="15" x14ac:dyDescent="0.25">
      <c r="B3" s="71" t="s">
        <v>2</v>
      </c>
      <c r="C3" s="142" t="s">
        <v>22</v>
      </c>
      <c r="D3" s="142"/>
      <c r="E3" s="142"/>
      <c r="F3" s="143"/>
      <c r="G3" s="4"/>
      <c r="H3" s="173"/>
      <c r="I3" s="174"/>
      <c r="J3" s="175"/>
    </row>
    <row r="4" spans="2:12" ht="21" customHeight="1" x14ac:dyDescent="0.25">
      <c r="B4" s="72" t="s">
        <v>97</v>
      </c>
      <c r="C4" s="142" t="s">
        <v>97</v>
      </c>
      <c r="D4" s="142"/>
      <c r="E4" s="142"/>
      <c r="F4" s="143"/>
      <c r="G4" s="4"/>
      <c r="H4" s="4"/>
      <c r="I4" s="4"/>
      <c r="J4" s="5"/>
    </row>
    <row r="5" spans="2:12" ht="15.6" thickBot="1" x14ac:dyDescent="0.3">
      <c r="B5" s="73" t="s">
        <v>3</v>
      </c>
      <c r="C5" s="154" t="s">
        <v>33</v>
      </c>
      <c r="D5" s="154"/>
      <c r="E5" s="154"/>
      <c r="F5" s="155"/>
      <c r="G5" s="4"/>
      <c r="H5" s="4"/>
      <c r="I5" s="4"/>
      <c r="J5" s="4"/>
    </row>
    <row r="6" spans="2:12" ht="15.6" thickBot="1" x14ac:dyDescent="0.3">
      <c r="B6" s="86"/>
      <c r="C6" s="87"/>
      <c r="D6" s="87"/>
      <c r="E6" s="87"/>
      <c r="F6" s="87"/>
      <c r="G6" s="4"/>
      <c r="H6" s="4"/>
      <c r="I6" s="4"/>
      <c r="J6" s="4"/>
    </row>
    <row r="7" spans="2:12" ht="24" customHeight="1" x14ac:dyDescent="0.25">
      <c r="B7" s="185" t="s">
        <v>25</v>
      </c>
      <c r="C7" s="186"/>
      <c r="D7" s="186"/>
      <c r="E7" s="186"/>
      <c r="F7" s="186"/>
      <c r="G7" s="187" t="s">
        <v>71</v>
      </c>
      <c r="H7" s="188"/>
      <c r="I7" s="187" t="s">
        <v>4</v>
      </c>
      <c r="J7" s="189"/>
    </row>
    <row r="8" spans="2:12" x14ac:dyDescent="0.25">
      <c r="B8" s="176" t="s">
        <v>26</v>
      </c>
      <c r="C8" s="177"/>
      <c r="D8" s="177"/>
      <c r="E8" s="177"/>
      <c r="F8" s="178"/>
      <c r="G8" s="182"/>
      <c r="H8" s="182"/>
      <c r="I8" s="183"/>
      <c r="J8" s="184"/>
    </row>
    <row r="9" spans="2:12" x14ac:dyDescent="0.25">
      <c r="B9" s="179">
        <v>1</v>
      </c>
      <c r="C9" s="180"/>
      <c r="D9" s="180"/>
      <c r="E9" s="180"/>
      <c r="F9" s="181"/>
      <c r="G9" s="79"/>
      <c r="H9" s="80"/>
      <c r="I9" s="79"/>
      <c r="J9" s="81"/>
      <c r="K9" s="82"/>
    </row>
    <row r="10" spans="2:12" x14ac:dyDescent="0.25">
      <c r="B10" s="179">
        <v>2</v>
      </c>
      <c r="C10" s="180"/>
      <c r="D10" s="180"/>
      <c r="E10" s="180"/>
      <c r="F10" s="181"/>
      <c r="G10" s="79"/>
      <c r="H10" s="80"/>
      <c r="I10" s="79"/>
      <c r="J10" s="81"/>
    </row>
    <row r="11" spans="2:12" x14ac:dyDescent="0.25">
      <c r="B11" s="179">
        <v>3</v>
      </c>
      <c r="C11" s="180"/>
      <c r="D11" s="180"/>
      <c r="E11" s="180"/>
      <c r="F11" s="181"/>
      <c r="G11" s="79"/>
      <c r="H11" s="80"/>
      <c r="I11" s="79"/>
      <c r="J11" s="81"/>
    </row>
    <row r="12" spans="2:12" x14ac:dyDescent="0.25">
      <c r="B12" s="179"/>
      <c r="C12" s="180"/>
      <c r="D12" s="180"/>
      <c r="E12" s="180"/>
      <c r="F12" s="181"/>
      <c r="G12" s="79"/>
      <c r="H12" s="80"/>
      <c r="I12" s="79"/>
      <c r="J12" s="81"/>
    </row>
    <row r="13" spans="2:12" x14ac:dyDescent="0.25">
      <c r="B13" s="179"/>
      <c r="C13" s="180"/>
      <c r="D13" s="180"/>
      <c r="E13" s="180"/>
      <c r="F13" s="181"/>
      <c r="G13" s="79"/>
      <c r="H13" s="80"/>
      <c r="I13" s="79"/>
      <c r="J13" s="81"/>
    </row>
    <row r="14" spans="2:12" x14ac:dyDescent="0.25">
      <c r="B14" s="179"/>
      <c r="C14" s="180"/>
      <c r="D14" s="180"/>
      <c r="E14" s="180"/>
      <c r="F14" s="181"/>
      <c r="G14" s="79"/>
      <c r="H14" s="80"/>
      <c r="I14" s="79"/>
      <c r="J14" s="81"/>
    </row>
    <row r="15" spans="2:12" s="6" customFormat="1" x14ac:dyDescent="0.25">
      <c r="B15" s="176" t="s">
        <v>27</v>
      </c>
      <c r="C15" s="177"/>
      <c r="D15" s="177"/>
      <c r="E15" s="177"/>
      <c r="F15" s="178"/>
      <c r="G15" s="182"/>
      <c r="H15" s="182"/>
      <c r="I15" s="183"/>
      <c r="J15" s="184"/>
      <c r="L15" s="2"/>
    </row>
    <row r="16" spans="2:12" x14ac:dyDescent="0.25">
      <c r="B16" s="179">
        <v>1</v>
      </c>
      <c r="C16" s="180"/>
      <c r="D16" s="180"/>
      <c r="E16" s="180"/>
      <c r="F16" s="181"/>
      <c r="G16" s="79"/>
      <c r="H16" s="80"/>
      <c r="I16" s="171"/>
      <c r="J16" s="172"/>
    </row>
    <row r="17" spans="1:11" x14ac:dyDescent="0.25">
      <c r="B17" s="179">
        <v>2</v>
      </c>
      <c r="C17" s="180"/>
      <c r="D17" s="180"/>
      <c r="E17" s="180"/>
      <c r="F17" s="181"/>
      <c r="G17" s="79"/>
      <c r="H17" s="80"/>
      <c r="I17" s="171"/>
      <c r="J17" s="172"/>
    </row>
    <row r="18" spans="1:11" x14ac:dyDescent="0.25">
      <c r="B18" s="179">
        <v>3</v>
      </c>
      <c r="C18" s="180"/>
      <c r="D18" s="180"/>
      <c r="E18" s="180"/>
      <c r="F18" s="181"/>
      <c r="G18" s="79"/>
      <c r="H18" s="80"/>
      <c r="I18" s="171"/>
      <c r="J18" s="172"/>
    </row>
    <row r="19" spans="1:11" x14ac:dyDescent="0.25">
      <c r="B19" s="179"/>
      <c r="C19" s="180"/>
      <c r="D19" s="180"/>
      <c r="E19" s="180"/>
      <c r="F19" s="181"/>
      <c r="G19" s="79"/>
      <c r="H19" s="80"/>
      <c r="I19" s="171"/>
      <c r="J19" s="172"/>
    </row>
    <row r="20" spans="1:11" x14ac:dyDescent="0.25">
      <c r="B20" s="179"/>
      <c r="C20" s="180"/>
      <c r="D20" s="180"/>
      <c r="E20" s="180"/>
      <c r="F20" s="181"/>
      <c r="G20" s="79"/>
      <c r="H20" s="80"/>
      <c r="I20" s="171"/>
      <c r="J20" s="172"/>
    </row>
    <row r="21" spans="1:11" x14ac:dyDescent="0.25">
      <c r="B21" s="179"/>
      <c r="C21" s="180"/>
      <c r="D21" s="180"/>
      <c r="E21" s="180"/>
      <c r="F21" s="181"/>
      <c r="G21" s="79"/>
      <c r="H21" s="80"/>
      <c r="I21" s="171"/>
      <c r="J21" s="172"/>
    </row>
    <row r="22" spans="1:11" x14ac:dyDescent="0.25">
      <c r="A22" s="7"/>
      <c r="B22" s="176" t="s">
        <v>72</v>
      </c>
      <c r="C22" s="177"/>
      <c r="D22" s="177"/>
      <c r="E22" s="177"/>
      <c r="F22" s="178"/>
      <c r="G22" s="182"/>
      <c r="H22" s="182"/>
      <c r="I22" s="183"/>
      <c r="J22" s="184"/>
    </row>
    <row r="23" spans="1:11" x14ac:dyDescent="0.25">
      <c r="A23" s="7"/>
      <c r="B23" s="179">
        <v>1</v>
      </c>
      <c r="C23" s="180"/>
      <c r="D23" s="180"/>
      <c r="E23" s="180"/>
      <c r="F23" s="181"/>
      <c r="G23" s="171"/>
      <c r="H23" s="172"/>
      <c r="I23" s="171"/>
      <c r="J23" s="172"/>
    </row>
    <row r="24" spans="1:11" x14ac:dyDescent="0.25">
      <c r="A24" s="7"/>
      <c r="B24" s="179">
        <v>2</v>
      </c>
      <c r="C24" s="180"/>
      <c r="D24" s="180"/>
      <c r="E24" s="180"/>
      <c r="F24" s="181"/>
      <c r="G24" s="171"/>
      <c r="H24" s="172"/>
      <c r="I24" s="171"/>
      <c r="J24" s="172"/>
    </row>
    <row r="25" spans="1:11" x14ac:dyDescent="0.25">
      <c r="A25" s="7"/>
      <c r="B25" s="179">
        <v>3</v>
      </c>
      <c r="C25" s="180"/>
      <c r="D25" s="180"/>
      <c r="E25" s="180"/>
      <c r="F25" s="181"/>
      <c r="G25" s="171"/>
      <c r="H25" s="172"/>
      <c r="I25" s="171"/>
      <c r="J25" s="172"/>
    </row>
    <row r="26" spans="1:11" x14ac:dyDescent="0.25">
      <c r="A26" s="7"/>
      <c r="B26" s="164"/>
      <c r="C26" s="165"/>
      <c r="D26" s="165"/>
      <c r="E26" s="165"/>
      <c r="F26" s="166"/>
      <c r="G26" s="171"/>
      <c r="H26" s="172"/>
      <c r="I26" s="171"/>
      <c r="J26" s="172"/>
    </row>
    <row r="27" spans="1:11" ht="9.75" customHeight="1" x14ac:dyDescent="0.25">
      <c r="A27" s="7"/>
      <c r="B27" s="164"/>
      <c r="C27" s="165"/>
      <c r="D27" s="165"/>
      <c r="E27" s="165"/>
      <c r="F27" s="166"/>
      <c r="G27" s="171"/>
      <c r="H27" s="172"/>
      <c r="I27" s="171"/>
      <c r="J27" s="172"/>
    </row>
    <row r="28" spans="1:11" ht="33" customHeight="1" thickBot="1" x14ac:dyDescent="0.3">
      <c r="A28" s="7"/>
      <c r="B28" s="162"/>
      <c r="C28" s="163"/>
      <c r="D28" s="168"/>
      <c r="E28" s="168"/>
      <c r="F28" s="168"/>
      <c r="G28" s="169"/>
      <c r="H28" s="170"/>
      <c r="I28" s="167"/>
      <c r="J28" s="167"/>
    </row>
    <row r="29" spans="1:11" ht="35.25" customHeight="1" thickBot="1" x14ac:dyDescent="0.3">
      <c r="A29" s="8"/>
      <c r="B29" s="38" t="s">
        <v>73</v>
      </c>
      <c r="C29" s="39" t="s">
        <v>81</v>
      </c>
      <c r="D29" s="192" t="s">
        <v>82</v>
      </c>
      <c r="E29" s="192"/>
      <c r="F29" s="192"/>
      <c r="G29" s="193"/>
      <c r="H29" s="194">
        <v>0.55000000000000004</v>
      </c>
      <c r="I29" s="195"/>
      <c r="J29" s="196"/>
    </row>
    <row r="30" spans="1:11" ht="35.25" customHeight="1" thickBot="1" x14ac:dyDescent="0.3">
      <c r="A30" s="8"/>
      <c r="B30" s="42" t="s">
        <v>26</v>
      </c>
      <c r="C30" s="43">
        <v>20</v>
      </c>
      <c r="D30" s="44">
        <v>1</v>
      </c>
      <c r="E30" s="44">
        <v>2</v>
      </c>
      <c r="F30" s="44">
        <v>3</v>
      </c>
      <c r="G30" s="45">
        <v>4</v>
      </c>
      <c r="H30" s="46">
        <v>5</v>
      </c>
      <c r="I30" s="46">
        <v>6</v>
      </c>
      <c r="J30" s="46">
        <v>7</v>
      </c>
      <c r="K30" s="37">
        <f>SUM(D32:J32)</f>
        <v>0</v>
      </c>
    </row>
    <row r="31" spans="1:11" ht="33" customHeight="1" thickBot="1" x14ac:dyDescent="0.3">
      <c r="A31" s="8"/>
      <c r="B31" s="132"/>
      <c r="C31" s="132"/>
      <c r="D31" s="27"/>
      <c r="E31" s="27"/>
      <c r="F31" s="27"/>
      <c r="G31" s="28"/>
      <c r="H31" s="24"/>
      <c r="I31" s="24"/>
      <c r="J31" s="24"/>
    </row>
    <row r="32" spans="1:11" ht="18" hidden="1" customHeight="1" thickBot="1" x14ac:dyDescent="0.3">
      <c r="A32" s="8"/>
      <c r="B32" s="158"/>
      <c r="C32" s="159"/>
      <c r="D32" s="29" t="str">
        <f>((IF(D31="X",D30,"0")))</f>
        <v>0</v>
      </c>
      <c r="E32" s="29" t="str">
        <f>((IF(E31="X",E30,"0")))</f>
        <v>0</v>
      </c>
      <c r="F32" s="29" t="str">
        <f>((IF(F31="X",F30,"0")))</f>
        <v>0</v>
      </c>
      <c r="G32" s="30" t="str">
        <f>((IF(G31="X",G30,"0")))</f>
        <v>0</v>
      </c>
      <c r="H32" s="32" t="str">
        <f>(IF(H31="X",H30,"0"))</f>
        <v>0</v>
      </c>
      <c r="I32" s="32" t="str">
        <f>(IF(I31="X",I30,"0"))</f>
        <v>0</v>
      </c>
      <c r="J32" s="32" t="str">
        <f>(IF(J31="X",J30,"0"))</f>
        <v>0</v>
      </c>
    </row>
    <row r="33" spans="1:11" ht="35.25" customHeight="1" thickBot="1" x14ac:dyDescent="0.3">
      <c r="A33" s="8"/>
      <c r="B33" s="40" t="s">
        <v>27</v>
      </c>
      <c r="C33" s="41">
        <v>16</v>
      </c>
      <c r="D33" s="44">
        <v>1</v>
      </c>
      <c r="E33" s="44">
        <v>2</v>
      </c>
      <c r="F33" s="44">
        <v>3</v>
      </c>
      <c r="G33" s="45">
        <v>4</v>
      </c>
      <c r="H33" s="46">
        <v>5</v>
      </c>
      <c r="I33" s="46">
        <v>6</v>
      </c>
      <c r="J33" s="46">
        <v>7</v>
      </c>
      <c r="K33" s="37">
        <f>SUM(D35:J35)</f>
        <v>0</v>
      </c>
    </row>
    <row r="34" spans="1:11" ht="34.5" customHeight="1" thickBot="1" x14ac:dyDescent="0.3">
      <c r="A34" s="8"/>
      <c r="B34" s="132"/>
      <c r="C34" s="132"/>
      <c r="D34" s="27"/>
      <c r="E34" s="27"/>
      <c r="F34" s="27"/>
      <c r="G34" s="28"/>
      <c r="H34" s="24"/>
      <c r="I34" s="24"/>
      <c r="J34" s="24"/>
    </row>
    <row r="35" spans="1:11" ht="18" hidden="1" customHeight="1" thickBot="1" x14ac:dyDescent="0.3">
      <c r="A35" s="8"/>
      <c r="B35" s="158" t="s">
        <v>72</v>
      </c>
      <c r="C35" s="159"/>
      <c r="D35" s="29" t="str">
        <f>((IF(D34="X",D33,"0")))</f>
        <v>0</v>
      </c>
      <c r="E35" s="29" t="str">
        <f t="shared" ref="E35" si="0">((IF(E34="X",E33,"0")))</f>
        <v>0</v>
      </c>
      <c r="F35" s="29" t="str">
        <f>((IF(F34="X",F33,"0")))</f>
        <v>0</v>
      </c>
      <c r="G35" s="30" t="str">
        <f>((IF(G34="X",G33,"0")))</f>
        <v>0</v>
      </c>
      <c r="H35" s="32" t="str">
        <f>((IF(H34="X",H33,"0")))</f>
        <v>0</v>
      </c>
      <c r="I35" s="32" t="str">
        <f>((IF(I34="X",I33,"0")))</f>
        <v>0</v>
      </c>
      <c r="J35" s="32" t="str">
        <f>((IF(J34="X",J33,"0")))</f>
        <v>0</v>
      </c>
    </row>
    <row r="36" spans="1:11" ht="35.25" customHeight="1" thickBot="1" x14ac:dyDescent="0.3">
      <c r="A36" s="8"/>
      <c r="B36" s="40" t="s">
        <v>72</v>
      </c>
      <c r="C36" s="41">
        <v>15</v>
      </c>
      <c r="D36" s="44">
        <v>1</v>
      </c>
      <c r="E36" s="44">
        <v>2</v>
      </c>
      <c r="F36" s="44">
        <v>3</v>
      </c>
      <c r="G36" s="45">
        <v>4</v>
      </c>
      <c r="H36" s="46">
        <v>5</v>
      </c>
      <c r="I36" s="46">
        <v>6</v>
      </c>
      <c r="J36" s="46">
        <v>7</v>
      </c>
      <c r="K36" s="37">
        <f>SUM(D38:J38)</f>
        <v>0</v>
      </c>
    </row>
    <row r="37" spans="1:11" ht="33" customHeight="1" thickBot="1" x14ac:dyDescent="0.3">
      <c r="A37" s="8"/>
      <c r="B37" s="160"/>
      <c r="C37" s="160"/>
      <c r="D37" s="83"/>
      <c r="E37" s="83"/>
      <c r="F37" s="83"/>
      <c r="G37" s="84"/>
      <c r="H37" s="85"/>
      <c r="I37" s="85"/>
      <c r="J37" s="85"/>
    </row>
    <row r="38" spans="1:11" ht="12" customHeight="1" thickBot="1" x14ac:dyDescent="0.3">
      <c r="A38" s="8"/>
      <c r="B38" s="161"/>
      <c r="C38" s="161"/>
      <c r="D38" s="91" t="str">
        <f>((IF(D37="X",D36,"0")))</f>
        <v>0</v>
      </c>
      <c r="E38" s="92" t="str">
        <f t="shared" ref="E38:F38" si="1">((IF(E37="X",E36,"0")))</f>
        <v>0</v>
      </c>
      <c r="F38" s="92" t="str">
        <f t="shared" si="1"/>
        <v>0</v>
      </c>
      <c r="G38" s="93" t="str">
        <f>((IF(G37="X",G36,"0")))</f>
        <v>0</v>
      </c>
      <c r="H38" s="94" t="str">
        <f>((IF(H37="X",H36,"0")))</f>
        <v>0</v>
      </c>
      <c r="I38" s="95" t="str">
        <f t="shared" ref="I38:J38" si="2">((IF(I37="X",I36,"0")))</f>
        <v>0</v>
      </c>
      <c r="J38" s="95" t="str">
        <f t="shared" si="2"/>
        <v>0</v>
      </c>
      <c r="K38" s="96"/>
    </row>
    <row r="39" spans="1:11" s="12" customFormat="1" ht="45" customHeight="1" thickBot="1" x14ac:dyDescent="0.3">
      <c r="B39" s="68" t="s">
        <v>74</v>
      </c>
      <c r="C39" s="101">
        <f>C36+C33+C30</f>
        <v>51</v>
      </c>
      <c r="D39" s="152">
        <f>(K30*C30)+(K33*C33)+(K36*C36)</f>
        <v>0</v>
      </c>
      <c r="E39" s="153"/>
      <c r="F39" s="153"/>
      <c r="G39" s="153"/>
      <c r="H39" s="139">
        <f>D39/(C39*7)</f>
        <v>0</v>
      </c>
      <c r="I39" s="140"/>
      <c r="J39" s="140"/>
      <c r="K39" s="141"/>
    </row>
    <row r="40" spans="1:11" s="69" customFormat="1" ht="13.8" thickBot="1" x14ac:dyDescent="0.3">
      <c r="B40" s="104" t="s">
        <v>6</v>
      </c>
      <c r="C40" s="105"/>
      <c r="D40" s="105"/>
      <c r="E40" s="105"/>
      <c r="F40" s="105"/>
      <c r="G40" s="105"/>
      <c r="H40" s="105"/>
      <c r="I40" s="105"/>
      <c r="J40" s="105"/>
      <c r="K40" s="106"/>
    </row>
    <row r="41" spans="1:11" s="69" customFormat="1" ht="25.5" customHeight="1" x14ac:dyDescent="0.25">
      <c r="B41" s="107" t="s">
        <v>24</v>
      </c>
      <c r="C41" s="108"/>
      <c r="D41" s="108"/>
      <c r="E41" s="108"/>
      <c r="F41" s="108"/>
      <c r="G41" s="108"/>
      <c r="H41" s="108"/>
      <c r="I41" s="108"/>
      <c r="J41" s="108"/>
      <c r="K41" s="109"/>
    </row>
    <row r="42" spans="1:11" s="69" customFormat="1" x14ac:dyDescent="0.25">
      <c r="B42" s="63"/>
      <c r="C42" s="33"/>
      <c r="D42" s="33"/>
      <c r="E42" s="33"/>
      <c r="F42" s="33"/>
      <c r="G42" s="33"/>
      <c r="H42" s="33"/>
      <c r="I42" s="33"/>
      <c r="J42" s="33"/>
      <c r="K42" s="64"/>
    </row>
    <row r="43" spans="1:11" s="69" customFormat="1" x14ac:dyDescent="0.25">
      <c r="B43" s="63"/>
      <c r="C43" s="33"/>
      <c r="D43" s="33"/>
      <c r="E43" s="33"/>
      <c r="F43" s="33"/>
      <c r="G43" s="33"/>
      <c r="H43" s="33"/>
      <c r="I43" s="33"/>
      <c r="J43" s="33"/>
      <c r="K43" s="64"/>
    </row>
    <row r="44" spans="1:11" s="69" customFormat="1" x14ac:dyDescent="0.25">
      <c r="B44" s="63"/>
      <c r="C44" s="33"/>
      <c r="D44" s="33"/>
      <c r="E44" s="33"/>
      <c r="F44" s="33"/>
      <c r="G44" s="33"/>
      <c r="H44" s="33"/>
      <c r="I44" s="33"/>
      <c r="J44" s="33"/>
      <c r="K44" s="64"/>
    </row>
    <row r="45" spans="1:11" s="69" customFormat="1" x14ac:dyDescent="0.25">
      <c r="B45" s="63"/>
      <c r="C45" s="33"/>
      <c r="D45" s="33"/>
      <c r="E45" s="33"/>
      <c r="F45" s="33"/>
      <c r="G45" s="33"/>
      <c r="H45" s="33"/>
      <c r="I45" s="33"/>
      <c r="J45" s="33"/>
      <c r="K45" s="64"/>
    </row>
    <row r="46" spans="1:11" s="69" customFormat="1" ht="13.8" thickBot="1" x14ac:dyDescent="0.3">
      <c r="B46" s="63"/>
      <c r="C46" s="33"/>
      <c r="D46" s="33"/>
      <c r="E46" s="33"/>
      <c r="F46" s="33"/>
      <c r="G46" s="33"/>
      <c r="H46" s="33"/>
      <c r="I46" s="33"/>
      <c r="J46" s="33"/>
      <c r="K46" s="64"/>
    </row>
    <row r="47" spans="1:11" s="12" customFormat="1" ht="14.4" thickBot="1" x14ac:dyDescent="0.3">
      <c r="B47" s="78" t="str">
        <f t="shared" ref="B47:C51" si="3">B1</f>
        <v>AREA / SETTORE</v>
      </c>
      <c r="C47" s="156">
        <f t="shared" si="3"/>
        <v>0</v>
      </c>
      <c r="D47" s="156"/>
      <c r="E47" s="156"/>
      <c r="F47" s="157"/>
      <c r="G47" s="66"/>
      <c r="H47" s="88"/>
      <c r="I47" s="88"/>
      <c r="J47" s="88"/>
      <c r="K47" s="67"/>
    </row>
    <row r="48" spans="1:11" s="12" customFormat="1" ht="15" x14ac:dyDescent="0.25">
      <c r="B48" s="70" t="str">
        <f t="shared" si="3"/>
        <v>SERVIZIO</v>
      </c>
      <c r="C48" s="142">
        <f t="shared" si="3"/>
        <v>0</v>
      </c>
      <c r="D48" s="142"/>
      <c r="E48" s="142"/>
      <c r="F48" s="143"/>
      <c r="G48" s="33"/>
      <c r="H48" s="144" t="s">
        <v>0</v>
      </c>
      <c r="I48" s="145"/>
      <c r="J48" s="145"/>
      <c r="K48"/>
    </row>
    <row r="49" spans="1:11" s="12" customFormat="1" ht="13.8" x14ac:dyDescent="0.25">
      <c r="B49" s="71" t="str">
        <f t="shared" si="3"/>
        <v>DIPENDENTE</v>
      </c>
      <c r="C49" s="142" t="str">
        <f t="shared" si="3"/>
        <v>Nome Cognome</v>
      </c>
      <c r="D49" s="142"/>
      <c r="E49" s="142"/>
      <c r="F49" s="143"/>
      <c r="G49" s="33"/>
      <c r="H49" s="146">
        <f>H2</f>
        <v>2023</v>
      </c>
      <c r="I49" s="147"/>
      <c r="J49" s="148"/>
      <c r="K49"/>
    </row>
    <row r="50" spans="1:11" s="12" customFormat="1" ht="13.8" x14ac:dyDescent="0.25">
      <c r="B50" s="72" t="str">
        <f t="shared" si="3"/>
        <v>Area</v>
      </c>
      <c r="C50" s="142" t="str">
        <f t="shared" si="3"/>
        <v>Area</v>
      </c>
      <c r="D50" s="142"/>
      <c r="E50" s="142"/>
      <c r="F50" s="143"/>
      <c r="G50" s="33"/>
      <c r="H50" s="149"/>
      <c r="I50" s="150"/>
      <c r="J50" s="151"/>
      <c r="K50"/>
    </row>
    <row r="51" spans="1:11" s="12" customFormat="1" ht="14.4" thickBot="1" x14ac:dyDescent="0.3">
      <c r="B51" s="73" t="str">
        <f t="shared" si="3"/>
        <v>Profilo Professionale</v>
      </c>
      <c r="C51" s="154" t="str">
        <f t="shared" si="3"/>
        <v>Istruttore Direttivo/Amministrativo</v>
      </c>
      <c r="D51" s="154"/>
      <c r="E51" s="154"/>
      <c r="F51" s="155"/>
      <c r="G51" s="33"/>
      <c r="H51" s="33"/>
      <c r="I51" s="33"/>
      <c r="J51" s="33"/>
      <c r="K51"/>
    </row>
    <row r="52" spans="1:11" s="12" customFormat="1" ht="13.8" thickBot="1" x14ac:dyDescent="0.3">
      <c r="B52" s="63"/>
      <c r="C52" s="33"/>
      <c r="D52" s="33"/>
      <c r="E52" s="33"/>
      <c r="F52" s="33"/>
      <c r="G52" s="33"/>
      <c r="H52" s="33"/>
      <c r="I52" s="33"/>
      <c r="J52" s="33"/>
      <c r="K52"/>
    </row>
    <row r="53" spans="1:11" ht="42.9" customHeight="1" thickBot="1" x14ac:dyDescent="0.3">
      <c r="A53" s="9"/>
      <c r="B53" s="74" t="s">
        <v>19</v>
      </c>
      <c r="C53" s="75" t="s">
        <v>75</v>
      </c>
      <c r="D53" s="134" t="s">
        <v>76</v>
      </c>
      <c r="E53" s="134"/>
      <c r="F53" s="134"/>
      <c r="G53" s="135"/>
      <c r="H53" s="136">
        <v>0.45</v>
      </c>
      <c r="I53" s="137"/>
      <c r="J53" s="138"/>
    </row>
    <row r="54" spans="1:11" ht="35.25" customHeight="1" thickBot="1" x14ac:dyDescent="0.3">
      <c r="A54" s="8"/>
      <c r="B54" s="47" t="s">
        <v>28</v>
      </c>
      <c r="C54" s="48">
        <v>14</v>
      </c>
      <c r="D54" s="52">
        <v>1</v>
      </c>
      <c r="E54" s="52">
        <v>2</v>
      </c>
      <c r="F54" s="52">
        <v>3</v>
      </c>
      <c r="G54" s="53">
        <v>4</v>
      </c>
      <c r="H54" s="54">
        <v>5</v>
      </c>
      <c r="I54" s="54">
        <v>6</v>
      </c>
      <c r="J54" s="55">
        <v>7</v>
      </c>
      <c r="K54" s="26">
        <f>SUM(D58:J58)/3</f>
        <v>0</v>
      </c>
    </row>
    <row r="55" spans="1:11" ht="35.25" customHeight="1" x14ac:dyDescent="0.25">
      <c r="A55" s="8"/>
      <c r="B55" s="132" t="s">
        <v>83</v>
      </c>
      <c r="C55" s="132"/>
      <c r="D55" s="27"/>
      <c r="E55" s="27"/>
      <c r="F55" s="27"/>
      <c r="G55" s="28"/>
      <c r="H55" s="24"/>
      <c r="I55" s="24"/>
      <c r="J55" s="24"/>
    </row>
    <row r="56" spans="1:11" ht="35.25" customHeight="1" x14ac:dyDescent="0.25">
      <c r="A56" s="8"/>
      <c r="B56" s="132" t="s">
        <v>68</v>
      </c>
      <c r="C56" s="132"/>
      <c r="D56" s="27"/>
      <c r="E56" s="27"/>
      <c r="F56" s="27"/>
      <c r="G56" s="28"/>
      <c r="H56" s="24"/>
      <c r="I56" s="24"/>
      <c r="J56" s="24"/>
    </row>
    <row r="57" spans="1:11" ht="42.75" customHeight="1" thickBot="1" x14ac:dyDescent="0.3">
      <c r="A57" s="8"/>
      <c r="B57" s="132" t="s">
        <v>84</v>
      </c>
      <c r="C57" s="132"/>
      <c r="D57" s="27"/>
      <c r="E57" s="27"/>
      <c r="F57" s="27"/>
      <c r="G57" s="28"/>
      <c r="H57" s="24"/>
      <c r="I57" s="24"/>
      <c r="J57" s="24"/>
    </row>
    <row r="58" spans="1:11" ht="12.9" hidden="1" customHeight="1" thickBot="1" x14ac:dyDescent="0.3">
      <c r="A58" s="8"/>
      <c r="B58" s="114" t="s">
        <v>77</v>
      </c>
      <c r="C58" s="114"/>
      <c r="D58" s="34">
        <f>((IF(D55="X",D54,"0")+(IF(D56="X",D54,"0")+IF(D57="X",D54,"0"))))</f>
        <v>0</v>
      </c>
      <c r="E58" s="34">
        <f t="shared" ref="E58:J58" si="4">((IF(E55="X",E54,"0")+(IF(E56="X",E54,"0")+IF(E57="X",E54,"0"))))</f>
        <v>0</v>
      </c>
      <c r="F58" s="34">
        <f t="shared" si="4"/>
        <v>0</v>
      </c>
      <c r="G58" s="35">
        <f t="shared" si="4"/>
        <v>0</v>
      </c>
      <c r="H58" s="36">
        <f t="shared" si="4"/>
        <v>0</v>
      </c>
      <c r="I58" s="36">
        <f t="shared" si="4"/>
        <v>0</v>
      </c>
      <c r="J58" s="36">
        <f t="shared" si="4"/>
        <v>0</v>
      </c>
    </row>
    <row r="59" spans="1:11" ht="35.25" customHeight="1" thickBot="1" x14ac:dyDescent="0.3">
      <c r="A59" s="8"/>
      <c r="B59" s="50" t="s">
        <v>77</v>
      </c>
      <c r="C59" s="51">
        <v>12</v>
      </c>
      <c r="D59" s="52">
        <v>1</v>
      </c>
      <c r="E59" s="52">
        <v>2</v>
      </c>
      <c r="F59" s="52">
        <v>3</v>
      </c>
      <c r="G59" s="53">
        <v>4</v>
      </c>
      <c r="H59" s="54">
        <v>5</v>
      </c>
      <c r="I59" s="54">
        <v>6</v>
      </c>
      <c r="J59" s="55">
        <v>7</v>
      </c>
      <c r="K59" s="26">
        <f>SUM(D63:J63)/3</f>
        <v>0</v>
      </c>
    </row>
    <row r="60" spans="1:11" ht="35.1" customHeight="1" x14ac:dyDescent="0.25">
      <c r="A60" s="8"/>
      <c r="B60" s="133" t="s">
        <v>34</v>
      </c>
      <c r="C60" s="133"/>
      <c r="D60" s="31"/>
      <c r="E60" s="31"/>
      <c r="F60" s="31"/>
      <c r="G60" s="49"/>
      <c r="H60" s="25"/>
      <c r="I60" s="25"/>
      <c r="J60" s="24"/>
    </row>
    <row r="61" spans="1:11" ht="35.1" customHeight="1" x14ac:dyDescent="0.25">
      <c r="A61" s="8"/>
      <c r="B61" s="113" t="s">
        <v>35</v>
      </c>
      <c r="C61" s="113"/>
      <c r="D61" s="27"/>
      <c r="E61" s="27"/>
      <c r="F61" s="27"/>
      <c r="G61" s="28"/>
      <c r="H61" s="24"/>
      <c r="I61" s="24"/>
      <c r="J61" s="24"/>
    </row>
    <row r="62" spans="1:11" ht="35.1" customHeight="1" thickBot="1" x14ac:dyDescent="0.3">
      <c r="A62" s="8"/>
      <c r="B62" s="132" t="s">
        <v>36</v>
      </c>
      <c r="C62" s="132"/>
      <c r="D62" s="27"/>
      <c r="E62" s="27"/>
      <c r="F62" s="27"/>
      <c r="G62" s="28"/>
      <c r="H62" s="24"/>
      <c r="I62" s="24"/>
      <c r="J62" s="24"/>
    </row>
    <row r="63" spans="1:11" ht="13.8" hidden="1" thickBot="1" x14ac:dyDescent="0.3">
      <c r="A63" s="8"/>
      <c r="B63" s="114"/>
      <c r="C63" s="114"/>
      <c r="D63" s="34">
        <f>((IF(D60="X",D59,"0")+(IF(D61="X",D59,"0")+IF(D62="X",D59,"0"))))</f>
        <v>0</v>
      </c>
      <c r="E63" s="34">
        <f t="shared" ref="E63:J63" si="5">((IF(E60="X",E59,"0")+(IF(E61="X",E59,"0")+IF(E62="X",E59,"0"))))</f>
        <v>0</v>
      </c>
      <c r="F63" s="34">
        <f t="shared" si="5"/>
        <v>0</v>
      </c>
      <c r="G63" s="35">
        <f t="shared" si="5"/>
        <v>0</v>
      </c>
      <c r="H63" s="36">
        <f t="shared" si="5"/>
        <v>0</v>
      </c>
      <c r="I63" s="36">
        <f t="shared" si="5"/>
        <v>0</v>
      </c>
      <c r="J63" s="36">
        <f t="shared" si="5"/>
        <v>0</v>
      </c>
    </row>
    <row r="64" spans="1:11" ht="35.25" customHeight="1" thickBot="1" x14ac:dyDescent="0.3">
      <c r="A64" s="8"/>
      <c r="B64" s="50" t="s">
        <v>21</v>
      </c>
      <c r="C64" s="51">
        <v>11</v>
      </c>
      <c r="D64" s="52">
        <v>1</v>
      </c>
      <c r="E64" s="52">
        <v>2</v>
      </c>
      <c r="F64" s="52">
        <v>3</v>
      </c>
      <c r="G64" s="53">
        <v>4</v>
      </c>
      <c r="H64" s="54">
        <v>5</v>
      </c>
      <c r="I64" s="54">
        <v>6</v>
      </c>
      <c r="J64" s="55">
        <v>7</v>
      </c>
      <c r="K64" s="26">
        <f>SUM(D68:J68)/3</f>
        <v>0</v>
      </c>
    </row>
    <row r="65" spans="1:11" ht="35.1" customHeight="1" x14ac:dyDescent="0.25">
      <c r="A65" s="8"/>
      <c r="B65" s="133" t="s">
        <v>37</v>
      </c>
      <c r="C65" s="133"/>
      <c r="D65" s="31"/>
      <c r="E65" s="31"/>
      <c r="F65" s="31"/>
      <c r="G65" s="49"/>
      <c r="H65" s="25"/>
      <c r="I65" s="25"/>
      <c r="J65" s="24"/>
    </row>
    <row r="66" spans="1:11" ht="35.1" customHeight="1" x14ac:dyDescent="0.25">
      <c r="A66" s="8"/>
      <c r="B66" s="132" t="s">
        <v>38</v>
      </c>
      <c r="C66" s="132"/>
      <c r="D66" s="27"/>
      <c r="E66" s="27"/>
      <c r="F66" s="27"/>
      <c r="G66" s="28"/>
      <c r="H66" s="24"/>
      <c r="I66" s="24"/>
      <c r="J66" s="24"/>
    </row>
    <row r="67" spans="1:11" ht="35.1" customHeight="1" thickBot="1" x14ac:dyDescent="0.3">
      <c r="A67" s="8"/>
      <c r="B67" s="132" t="s">
        <v>39</v>
      </c>
      <c r="C67" s="132"/>
      <c r="D67" s="27"/>
      <c r="E67" s="27"/>
      <c r="F67" s="27"/>
      <c r="G67" s="28"/>
      <c r="H67" s="24"/>
      <c r="I67" s="24"/>
      <c r="J67" s="24"/>
    </row>
    <row r="68" spans="1:11" ht="12" hidden="1" customHeight="1" thickBot="1" x14ac:dyDescent="0.3">
      <c r="A68" s="8"/>
      <c r="B68" s="114"/>
      <c r="C68" s="114"/>
      <c r="D68" s="34">
        <f t="shared" ref="D68:J68" si="6">((IF(D65="X",D64,"0")+IF(D66="X",D64,"0")+(IF(D67="X",D64,"0"))))</f>
        <v>0</v>
      </c>
      <c r="E68" s="34">
        <f t="shared" si="6"/>
        <v>0</v>
      </c>
      <c r="F68" s="34">
        <f t="shared" si="6"/>
        <v>0</v>
      </c>
      <c r="G68" s="35">
        <f t="shared" si="6"/>
        <v>0</v>
      </c>
      <c r="H68" s="36">
        <f t="shared" si="6"/>
        <v>0</v>
      </c>
      <c r="I68" s="36">
        <f t="shared" si="6"/>
        <v>0</v>
      </c>
      <c r="J68" s="36">
        <f t="shared" si="6"/>
        <v>0</v>
      </c>
    </row>
    <row r="69" spans="1:11" ht="35.25" customHeight="1" thickBot="1" x14ac:dyDescent="0.3">
      <c r="A69" s="8"/>
      <c r="B69" s="50" t="s">
        <v>29</v>
      </c>
      <c r="C69" s="51">
        <v>12</v>
      </c>
      <c r="D69" s="52">
        <v>1</v>
      </c>
      <c r="E69" s="52">
        <v>2</v>
      </c>
      <c r="F69" s="52">
        <v>3</v>
      </c>
      <c r="G69" s="53">
        <v>4</v>
      </c>
      <c r="H69" s="54">
        <v>5</v>
      </c>
      <c r="I69" s="54">
        <v>6</v>
      </c>
      <c r="J69" s="55">
        <v>7</v>
      </c>
      <c r="K69" s="26">
        <f>SUM(D74:J74)/4</f>
        <v>0</v>
      </c>
    </row>
    <row r="70" spans="1:11" ht="35.1" customHeight="1" x14ac:dyDescent="0.25">
      <c r="A70" s="8"/>
      <c r="B70" s="190" t="s">
        <v>42</v>
      </c>
      <c r="C70" s="191"/>
      <c r="D70" s="31"/>
      <c r="E70" s="31"/>
      <c r="F70" s="31"/>
      <c r="G70" s="49"/>
      <c r="H70" s="25"/>
      <c r="I70" s="25"/>
      <c r="J70" s="24"/>
    </row>
    <row r="71" spans="1:11" ht="35.1" customHeight="1" x14ac:dyDescent="0.25">
      <c r="A71" s="8"/>
      <c r="B71" s="113" t="s">
        <v>55</v>
      </c>
      <c r="C71" s="113"/>
      <c r="D71" s="27"/>
      <c r="E71" s="27"/>
      <c r="F71" s="27"/>
      <c r="G71" s="28"/>
      <c r="H71" s="24"/>
      <c r="I71" s="24"/>
      <c r="J71" s="24"/>
    </row>
    <row r="72" spans="1:11" ht="35.1" customHeight="1" x14ac:dyDescent="0.25">
      <c r="A72" s="8"/>
      <c r="B72" s="113" t="s">
        <v>41</v>
      </c>
      <c r="C72" s="113"/>
      <c r="D72" s="27"/>
      <c r="E72" s="27"/>
      <c r="F72" s="27"/>
      <c r="G72" s="28"/>
      <c r="H72" s="24"/>
      <c r="I72" s="24"/>
      <c r="J72" s="24"/>
    </row>
    <row r="73" spans="1:11" ht="34.5" customHeight="1" thickBot="1" x14ac:dyDescent="0.3">
      <c r="A73" s="8"/>
      <c r="B73" s="113" t="s">
        <v>40</v>
      </c>
      <c r="C73" s="113"/>
      <c r="D73" s="83"/>
      <c r="E73" s="83"/>
      <c r="F73" s="83"/>
      <c r="G73" s="84"/>
      <c r="H73" s="85"/>
      <c r="I73" s="85"/>
      <c r="J73" s="85"/>
    </row>
    <row r="74" spans="1:11" ht="13.8" hidden="1" thickBot="1" x14ac:dyDescent="0.3">
      <c r="A74" s="8"/>
      <c r="B74" s="114"/>
      <c r="C74" s="114"/>
      <c r="D74" s="34">
        <f>((IF(D70="X",D69,"0")+IF(D71="X",D69,"0")+(IF(D72="X",D69,"0")+(IF(D73="X",D69,"0")))))</f>
        <v>0</v>
      </c>
      <c r="E74" s="34">
        <f t="shared" ref="E74" si="7">((IF(E70="X",E69,"0")+IF(E71="X",E69,"0")+(IF(E72="X",E69,"0")+(IF(E73="X",E69,"0")))))</f>
        <v>0</v>
      </c>
      <c r="F74" s="34">
        <f>((IF(F70="X",F69,"0")+IF(F71="X",F69,"0")+(IF(F72="X",F69,"0")+(IF(F73="X",F69,"0")))))</f>
        <v>0</v>
      </c>
      <c r="G74" s="35">
        <f>((IF(G70="X",G69,"0")+IF(G71="X",G69,"0")+(IF(G72="X",G69,"0")+(IF(G73="X",G69,"0")))))</f>
        <v>0</v>
      </c>
      <c r="H74" s="36">
        <f>((IF(H70="X",H69,"0")+IF(H71="X",H69,"0")+(IF(H72="X",H69,"0")+(IF(H73="X",H69,"0")))))</f>
        <v>0</v>
      </c>
      <c r="I74" s="36">
        <f t="shared" ref="I74" si="8">((IF(I70="X",I69,"0")+IF(I71="X",I69,"0")+(IF(I72="X",I69,"0")+(IF(I73="X",I69,"0")))))</f>
        <v>0</v>
      </c>
      <c r="J74" s="36">
        <f>((IF(J70="X",J69,"0")+IF(J71="X",J69,"0")+(IF(J72="X",J69,"0")+(IF(J73="X",J69,"0")))))</f>
        <v>0</v>
      </c>
    </row>
    <row r="75" spans="1:11" s="12" customFormat="1" ht="45" customHeight="1" thickBot="1" x14ac:dyDescent="0.3">
      <c r="B75" s="62" t="s">
        <v>20</v>
      </c>
      <c r="C75" s="76">
        <f>C54+C59+C64+C69</f>
        <v>49</v>
      </c>
      <c r="D75" s="115">
        <f>K54*C54+K59*C59+K64*C64+K69*C69</f>
        <v>0</v>
      </c>
      <c r="E75" s="116"/>
      <c r="F75" s="116"/>
      <c r="G75" s="116"/>
      <c r="H75" s="117">
        <f>D75/(C75*7)</f>
        <v>0</v>
      </c>
      <c r="I75" s="118"/>
      <c r="J75" s="118"/>
      <c r="K75" s="119"/>
    </row>
    <row r="76" spans="1:11" ht="13.5" customHeight="1" thickBot="1" x14ac:dyDescent="0.3">
      <c r="A76" s="9"/>
      <c r="B76" s="33"/>
      <c r="C76" s="33"/>
      <c r="D76" s="33"/>
      <c r="E76" s="33"/>
      <c r="F76" s="33"/>
      <c r="G76" s="33"/>
      <c r="H76" s="33"/>
      <c r="I76" s="33"/>
      <c r="J76" s="33"/>
    </row>
    <row r="77" spans="1:11" s="12" customFormat="1" ht="39" hidden="1" customHeight="1" thickBot="1" x14ac:dyDescent="0.3">
      <c r="B77" s="98" t="s">
        <v>78</v>
      </c>
      <c r="C77" s="99"/>
      <c r="D77" s="100"/>
      <c r="E77" s="58" t="s">
        <v>80</v>
      </c>
      <c r="F77" s="59"/>
      <c r="G77" s="60"/>
      <c r="H77" s="60"/>
      <c r="I77" s="60"/>
      <c r="J77" s="61"/>
    </row>
    <row r="78" spans="1:11" s="12" customFormat="1" ht="36" customHeight="1" thickBot="1" x14ac:dyDescent="0.3">
      <c r="B78" s="97" t="s">
        <v>78</v>
      </c>
      <c r="C78" s="120">
        <f>H39</f>
        <v>0</v>
      </c>
      <c r="D78" s="121"/>
      <c r="E78" s="122" t="s">
        <v>80</v>
      </c>
      <c r="F78" s="122"/>
      <c r="G78" s="123"/>
      <c r="H78" s="126">
        <f>(C78*H29)+(C79*H53)</f>
        <v>0</v>
      </c>
      <c r="I78" s="127"/>
      <c r="J78" s="127"/>
      <c r="K78" s="128"/>
    </row>
    <row r="79" spans="1:11" s="12" customFormat="1" ht="36.75" customHeight="1" thickBot="1" x14ac:dyDescent="0.3">
      <c r="B79" s="77" t="s">
        <v>79</v>
      </c>
      <c r="C79" s="117">
        <f>H75</f>
        <v>0</v>
      </c>
      <c r="D79" s="119"/>
      <c r="E79" s="124"/>
      <c r="F79" s="124"/>
      <c r="G79" s="125"/>
      <c r="H79" s="129"/>
      <c r="I79" s="130"/>
      <c r="J79" s="130"/>
      <c r="K79" s="131"/>
    </row>
    <row r="80" spans="1:11" ht="13.8" hidden="1" thickBot="1" x14ac:dyDescent="0.3">
      <c r="A80" s="10" t="s">
        <v>5</v>
      </c>
      <c r="B80" s="11"/>
      <c r="C80" s="12"/>
      <c r="D80" s="12"/>
      <c r="E80" s="12"/>
      <c r="F80" s="12"/>
      <c r="G80" s="12"/>
      <c r="H80" s="12"/>
      <c r="I80" s="12"/>
      <c r="J80" s="12"/>
    </row>
    <row r="81" spans="1:12" ht="13.8" thickBot="1" x14ac:dyDescent="0.3">
      <c r="A81" s="10"/>
      <c r="B81" s="104" t="s">
        <v>6</v>
      </c>
      <c r="C81" s="105"/>
      <c r="D81" s="105"/>
      <c r="E81" s="105"/>
      <c r="F81" s="105"/>
      <c r="G81" s="105"/>
      <c r="H81" s="105"/>
      <c r="I81" s="105"/>
      <c r="J81" s="105"/>
      <c r="K81" s="106"/>
    </row>
    <row r="82" spans="1:12" ht="37.5" customHeight="1" x14ac:dyDescent="0.25">
      <c r="A82" t="s">
        <v>7</v>
      </c>
      <c r="B82" s="107" t="s">
        <v>23</v>
      </c>
      <c r="C82" s="108"/>
      <c r="D82" s="108"/>
      <c r="E82" s="108"/>
      <c r="F82" s="108"/>
      <c r="G82" s="108"/>
      <c r="H82" s="108"/>
      <c r="I82" s="108"/>
      <c r="J82" s="108"/>
      <c r="K82" s="109"/>
    </row>
    <row r="83" spans="1:12" x14ac:dyDescent="0.25">
      <c r="A83" s="10" t="s">
        <v>8</v>
      </c>
      <c r="B83" s="63"/>
      <c r="C83" s="33"/>
      <c r="D83" s="33"/>
      <c r="E83" s="33"/>
      <c r="F83" s="33"/>
      <c r="G83" s="33"/>
      <c r="H83" s="33"/>
      <c r="I83" s="33"/>
      <c r="J83" s="33"/>
      <c r="K83" s="64"/>
    </row>
    <row r="84" spans="1:12" x14ac:dyDescent="0.25">
      <c r="A84" s="10" t="s">
        <v>9</v>
      </c>
      <c r="B84" s="63"/>
      <c r="C84" s="33"/>
      <c r="D84" s="33"/>
      <c r="E84" s="33"/>
      <c r="F84" s="33"/>
      <c r="G84" s="33"/>
      <c r="H84" s="33"/>
      <c r="I84" s="33"/>
      <c r="J84" s="33"/>
      <c r="K84" s="64"/>
    </row>
    <row r="85" spans="1:12" x14ac:dyDescent="0.25">
      <c r="A85" s="10" t="s">
        <v>10</v>
      </c>
      <c r="B85" s="63"/>
      <c r="C85" s="33"/>
      <c r="D85" s="33"/>
      <c r="E85" s="33"/>
      <c r="F85" s="33"/>
      <c r="G85" s="33"/>
      <c r="H85" s="33"/>
      <c r="I85" s="33"/>
      <c r="J85" s="33"/>
      <c r="K85" s="64"/>
    </row>
    <row r="86" spans="1:12" x14ac:dyDescent="0.25">
      <c r="A86" s="10" t="s">
        <v>11</v>
      </c>
      <c r="B86" s="63"/>
      <c r="C86" s="33"/>
      <c r="D86" s="33"/>
      <c r="E86" s="33"/>
      <c r="F86" s="33"/>
      <c r="G86" s="33"/>
      <c r="H86" s="33"/>
      <c r="I86" s="33"/>
      <c r="J86" s="33"/>
      <c r="K86" s="64"/>
    </row>
    <row r="87" spans="1:12" x14ac:dyDescent="0.25">
      <c r="A87" s="10" t="s">
        <v>12</v>
      </c>
      <c r="B87" s="63"/>
      <c r="C87" s="33"/>
      <c r="D87" s="33"/>
      <c r="E87" s="33"/>
      <c r="F87" s="33"/>
      <c r="G87" s="33"/>
      <c r="H87" s="33"/>
      <c r="I87" s="33"/>
      <c r="J87" s="33"/>
      <c r="K87" s="64"/>
    </row>
    <row r="88" spans="1:12" ht="13.8" thickBot="1" x14ac:dyDescent="0.3">
      <c r="A88" s="10" t="s">
        <v>13</v>
      </c>
      <c r="B88" s="65"/>
      <c r="C88" s="66"/>
      <c r="D88" s="66"/>
      <c r="E88" s="66"/>
      <c r="F88" s="66"/>
      <c r="G88" s="66"/>
      <c r="H88" s="66"/>
      <c r="I88" s="66"/>
      <c r="J88" s="66"/>
      <c r="K88" s="67"/>
    </row>
    <row r="89" spans="1:12" x14ac:dyDescent="0.25">
      <c r="A89" t="s">
        <v>14</v>
      </c>
    </row>
    <row r="90" spans="1:12" hidden="1" x14ac:dyDescent="0.25"/>
    <row r="91" spans="1:12" hidden="1" x14ac:dyDescent="0.25">
      <c r="B91" s="110" t="s">
        <v>15</v>
      </c>
      <c r="C91" s="111"/>
      <c r="D91" s="111"/>
      <c r="E91" s="111"/>
      <c r="F91" s="111"/>
      <c r="G91" s="111"/>
      <c r="H91" s="111"/>
      <c r="I91" s="111"/>
      <c r="J91" s="111"/>
      <c r="K91" s="112"/>
    </row>
    <row r="92" spans="1:12" ht="13.8" hidden="1" thickBot="1" x14ac:dyDescent="0.3">
      <c r="B92" s="13" t="s">
        <v>16</v>
      </c>
      <c r="C92" s="14" t="e">
        <f>((IF(#REF!="","0",1)*#REF!)+(IF(#REF!="","0",1)*#REF!)+(IF(#REF!="","0",1)*#REF!))</f>
        <v>#REF!</v>
      </c>
      <c r="D92" s="15" t="e">
        <f>((IF(#REF!="","0",2)*#REF!)+(IF(#REF!="","0",2)*#REF!)+(IF(#REF!="","0",2)*#REF!))</f>
        <v>#REF!</v>
      </c>
      <c r="E92" s="15" t="e">
        <f>((IF(#REF!="","0",3)*#REF!)+(IF(#REF!="","0",3)*#REF!)+(IF(#REF!="","0",3)*#REF!))</f>
        <v>#REF!</v>
      </c>
      <c r="F92" s="15" t="e">
        <f>((IF(#REF!="","0",4)*#REF!)+(IF(#REF!="","0",4)*#REF!)+(IF(#REF!="","0",4)*#REF!))</f>
        <v>#REF!</v>
      </c>
      <c r="G92" s="15" t="e">
        <f>((IF(#REF!="","0",5)*#REF!)+(IF(#REF!="","0",5)*#REF!)+(IF(#REF!="","0",5)*#REF!))</f>
        <v>#REF!</v>
      </c>
      <c r="H92" s="15" t="e">
        <f>((IF(#REF!="","0",6)*#REF!)+(IF(#REF!="","0",6)*#REF!)+(IF(#REF!="","0",6)*#REF!))</f>
        <v>#REF!</v>
      </c>
      <c r="I92" s="16" t="e">
        <f>((IF(#REF!="","0",7)*#REF!)+(IF(#REF!="","0",7)*#REF!)+(IF(#REF!="","0",7)*#REF!))</f>
        <v>#REF!</v>
      </c>
      <c r="J92" t="e">
        <f>SUM(C92:I92)</f>
        <v>#REF!</v>
      </c>
      <c r="K92" s="17" t="e">
        <f>J92/350</f>
        <v>#REF!</v>
      </c>
      <c r="L92" s="18"/>
    </row>
    <row r="93" spans="1:12" ht="13.8" hidden="1" thickBot="1" x14ac:dyDescent="0.3">
      <c r="B93" s="13" t="s">
        <v>17</v>
      </c>
      <c r="C93" s="19" t="e">
        <f>((IF(#REF!="","0",1)*#REF!)+(IF(#REF!="","0",1)*#REF!)+(IF(#REF!="","0",1)*#REF!)+(IF(#REF!="","0",1)*#REF!)+(IF(#REF!="","0",1)*#REF!)+(IF(#REF!="","0",1)*#REF!)+(IF(#REF!="","0",1)*#REF!))</f>
        <v>#REF!</v>
      </c>
      <c r="D93" s="19" t="e">
        <f>((IF(#REF!="","0",2)*#REF!)+(IF(#REF!="","0",2)*#REF!)+(IF(#REF!="","0",2)*#REF!)+(IF(#REF!="","0",2)*#REF!)+(IF(#REF!="","0",2)*#REF!)+(IF(#REF!="","0",2)*#REF!)+(IF(#REF!="","0",2)*#REF!))</f>
        <v>#REF!</v>
      </c>
      <c r="E93" s="19" t="e">
        <f>((IF(#REF!="","0",3)*#REF!)+(IF(#REF!="","0",3)*#REF!)+(IF(#REF!="","0",3)*#REF!)+(IF(#REF!="","0",3)*#REF!)+(IF(#REF!="","0",3)*#REF!)+(IF(#REF!="","0",3)*#REF!)+(IF(#REF!="","0",3)*#REF!))</f>
        <v>#REF!</v>
      </c>
      <c r="F93" s="19" t="e">
        <f>((IF(#REF!="","0",4)*#REF!)+(IF(#REF!="","0",4)*#REF!)+(IF(#REF!="","0",4)*#REF!)+(IF(#REF!="","0",4)*#REF!)+(IF(#REF!="","0",4)*#REF!)+(IF(#REF!="","0",4)*#REF!)+(IF(#REF!="","0",4)*#REF!))</f>
        <v>#REF!</v>
      </c>
      <c r="G93" s="19" t="e">
        <f>((IF(#REF!="","0",5)*#REF!)+(IF(#REF!="","0",5)*#REF!)+(IF(#REF!="","0",5)*#REF!)+(IF(#REF!="","0",5)*#REF!)+(IF(#REF!="","0",5)*#REF!)+(IF(#REF!="","0",5)*#REF!)+(IF(#REF!="","0",5)*#REF!))</f>
        <v>#REF!</v>
      </c>
      <c r="H93" s="19" t="e">
        <f>((IF(#REF!="","0",6)*#REF!)+(IF(#REF!="","0",6)*#REF!)+(IF(#REF!="","0",6)*#REF!)+(IF(#REF!="","0",6)*#REF!)+(IF(#REF!="","0",6)*#REF!)+(IF(#REF!="","0",6)*#REF!)+(IF(#REF!="","0",6)*#REF!))</f>
        <v>#REF!</v>
      </c>
      <c r="I93" s="19" t="e">
        <f>((IF(#REF!="","0",7)*#REF!)+(IF(#REF!="","0",7)*#REF!)+(IF(#REF!="","0",7)*#REF!)+(IF(#REF!="","0",7)*#REF!)+(IF(#REF!="","0",7)*#REF!)+(IF(#REF!="","0",7)*#REF!)+(IF(#REF!="","0",7)*#REF!))</f>
        <v>#REF!</v>
      </c>
      <c r="J93" s="20" t="e">
        <f>SUM(C93:I93)</f>
        <v>#REF!</v>
      </c>
      <c r="K93" s="17" t="e">
        <f>J93/350</f>
        <v>#REF!</v>
      </c>
      <c r="L93" s="18"/>
    </row>
    <row r="94" spans="1:12" ht="13.8" hidden="1" thickBot="1" x14ac:dyDescent="0.3">
      <c r="B94" s="21"/>
      <c r="C94" s="22"/>
      <c r="D94" s="22"/>
      <c r="E94" s="22"/>
      <c r="F94" s="22"/>
      <c r="G94" s="22"/>
      <c r="H94" s="22"/>
      <c r="I94" s="22"/>
      <c r="J94" s="22" t="e">
        <f>SUM(J92:J93)</f>
        <v>#REF!</v>
      </c>
      <c r="K94" s="23" t="e">
        <f>IF(J94&lt;490,0,J94/700)</f>
        <v>#REF!</v>
      </c>
      <c r="L94" s="18"/>
    </row>
  </sheetData>
  <mergeCells count="102">
    <mergeCell ref="B22:F22"/>
    <mergeCell ref="I18:J18"/>
    <mergeCell ref="I19:J19"/>
    <mergeCell ref="I16:J16"/>
    <mergeCell ref="I17:J17"/>
    <mergeCell ref="B16:F16"/>
    <mergeCell ref="B17:F17"/>
    <mergeCell ref="B18:F18"/>
    <mergeCell ref="B19:F19"/>
    <mergeCell ref="B70:C70"/>
    <mergeCell ref="G27:H27"/>
    <mergeCell ref="I27:J27"/>
    <mergeCell ref="I20:J20"/>
    <mergeCell ref="I21:J21"/>
    <mergeCell ref="B20:F20"/>
    <mergeCell ref="B21:F21"/>
    <mergeCell ref="G22:H22"/>
    <mergeCell ref="I22:J22"/>
    <mergeCell ref="G23:H23"/>
    <mergeCell ref="I23:J23"/>
    <mergeCell ref="G24:H24"/>
    <mergeCell ref="I24:J24"/>
    <mergeCell ref="G25:H25"/>
    <mergeCell ref="B23:F23"/>
    <mergeCell ref="B24:F24"/>
    <mergeCell ref="B25:F25"/>
    <mergeCell ref="D29:G29"/>
    <mergeCell ref="H29:J29"/>
    <mergeCell ref="B31:C31"/>
    <mergeCell ref="B32:C32"/>
    <mergeCell ref="B34:C34"/>
    <mergeCell ref="G26:H26"/>
    <mergeCell ref="I26:J26"/>
    <mergeCell ref="C1:F1"/>
    <mergeCell ref="H1:J1"/>
    <mergeCell ref="C2:F2"/>
    <mergeCell ref="H2:J3"/>
    <mergeCell ref="C3:F3"/>
    <mergeCell ref="C4:F4"/>
    <mergeCell ref="B15:F15"/>
    <mergeCell ref="B8:F8"/>
    <mergeCell ref="B9:F9"/>
    <mergeCell ref="B10:F10"/>
    <mergeCell ref="B11:F11"/>
    <mergeCell ref="B12:F12"/>
    <mergeCell ref="B13:F13"/>
    <mergeCell ref="B14:F14"/>
    <mergeCell ref="G8:H8"/>
    <mergeCell ref="I8:J8"/>
    <mergeCell ref="C5:F5"/>
    <mergeCell ref="B7:F7"/>
    <mergeCell ref="G7:H7"/>
    <mergeCell ref="I7:J7"/>
    <mergeCell ref="G15:H15"/>
    <mergeCell ref="I15:J15"/>
    <mergeCell ref="B35:C35"/>
    <mergeCell ref="B37:C37"/>
    <mergeCell ref="B38:C38"/>
    <mergeCell ref="B28:C28"/>
    <mergeCell ref="B26:F26"/>
    <mergeCell ref="B27:F27"/>
    <mergeCell ref="I28:J28"/>
    <mergeCell ref="D28:H28"/>
    <mergeCell ref="I25:J25"/>
    <mergeCell ref="D53:G53"/>
    <mergeCell ref="H53:J53"/>
    <mergeCell ref="B55:C55"/>
    <mergeCell ref="B56:C56"/>
    <mergeCell ref="H39:K39"/>
    <mergeCell ref="B40:K40"/>
    <mergeCell ref="B41:K41"/>
    <mergeCell ref="C48:F48"/>
    <mergeCell ref="H48:J48"/>
    <mergeCell ref="C49:F49"/>
    <mergeCell ref="H49:J50"/>
    <mergeCell ref="C50:F50"/>
    <mergeCell ref="D39:G39"/>
    <mergeCell ref="C51:F51"/>
    <mergeCell ref="C47:F47"/>
    <mergeCell ref="B67:C67"/>
    <mergeCell ref="B68:C68"/>
    <mergeCell ref="B65:C65"/>
    <mergeCell ref="B66:C66"/>
    <mergeCell ref="B57:C57"/>
    <mergeCell ref="B58:C58"/>
    <mergeCell ref="B60:C60"/>
    <mergeCell ref="B61:C61"/>
    <mergeCell ref="B62:C62"/>
    <mergeCell ref="B63:C63"/>
    <mergeCell ref="B81:K81"/>
    <mergeCell ref="B82:K82"/>
    <mergeCell ref="B91:K91"/>
    <mergeCell ref="B71:C71"/>
    <mergeCell ref="B72:C72"/>
    <mergeCell ref="B74:C74"/>
    <mergeCell ref="D75:G75"/>
    <mergeCell ref="H75:K75"/>
    <mergeCell ref="C78:D78"/>
    <mergeCell ref="E78:G79"/>
    <mergeCell ref="H78:K79"/>
    <mergeCell ref="C79:D79"/>
    <mergeCell ref="B73:C73"/>
  </mergeCells>
  <pageMargins left="0.78740157480314965" right="0.39370078740157483" top="0.59055118110236227" bottom="0.51181102362204722" header="0.23622047244094491" footer="0.31496062992125984"/>
  <pageSetup paperSize="9" scale="70" orientation="portrait" r:id="rId1"/>
  <headerFooter alignWithMargins="0">
    <oddHeader>&amp;L&amp;"Tahoma,Corsivo"&amp;11COMUNE DI xxxxxxxxxxxxxxxxxx&amp;C&amp;"Tahoma,Grassetto"&amp;11SCHEDA DI VALUTAZIONE DELLA
 PERFORMANCE INDIVIDUALE</oddHeader>
    <oddFooter>&amp;LFirma compilatore:&amp;CFirma interessato:&amp;RData compilazione</oddFooter>
  </headerFooter>
  <rowBreaks count="1" manualBreakCount="1">
    <brk id="47" min="1" max="10" man="1"/>
  </rowBreaks>
  <colBreaks count="1" manualBreakCount="1">
    <brk id="1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4"/>
  <sheetViews>
    <sheetView topLeftCell="B53" zoomScale="130" zoomScaleNormal="130" zoomScaleSheetLayoutView="91" zoomScalePageLayoutView="90" workbookViewId="0">
      <selection activeCell="L57" sqref="L57"/>
    </sheetView>
  </sheetViews>
  <sheetFormatPr defaultColWidth="8.88671875" defaultRowHeight="13.2" x14ac:dyDescent="0.25"/>
  <cols>
    <col min="1" max="1" width="6.6640625" hidden="1" customWidth="1"/>
    <col min="2" max="2" width="48" customWidth="1"/>
    <col min="3" max="3" width="12.44140625" customWidth="1"/>
    <col min="4" max="4" width="6.44140625" customWidth="1"/>
    <col min="5" max="5" width="6.6640625" customWidth="1"/>
    <col min="6" max="6" width="7.33203125" customWidth="1"/>
    <col min="7" max="10" width="6.6640625" customWidth="1"/>
    <col min="11" max="11" width="12.44140625" customWidth="1"/>
    <col min="12" max="12" width="40.44140625" style="2" bestFit="1" customWidth="1"/>
  </cols>
  <sheetData>
    <row r="1" spans="2:12" ht="15" customHeight="1" x14ac:dyDescent="0.25">
      <c r="B1" s="78" t="s">
        <v>70</v>
      </c>
      <c r="C1" s="156"/>
      <c r="D1" s="156"/>
      <c r="E1" s="156"/>
      <c r="F1" s="157"/>
      <c r="G1" s="1"/>
      <c r="H1" s="144" t="s">
        <v>0</v>
      </c>
      <c r="I1" s="145"/>
      <c r="J1" s="145"/>
    </row>
    <row r="2" spans="2:12" ht="15" customHeight="1" x14ac:dyDescent="0.25">
      <c r="B2" s="70" t="s">
        <v>1</v>
      </c>
      <c r="C2" s="142"/>
      <c r="D2" s="142"/>
      <c r="E2" s="142"/>
      <c r="F2" s="143"/>
      <c r="G2" s="3"/>
      <c r="H2" s="146">
        <v>2023</v>
      </c>
      <c r="I2" s="147"/>
      <c r="J2" s="148"/>
    </row>
    <row r="3" spans="2:12" ht="15" x14ac:dyDescent="0.25">
      <c r="B3" s="71" t="s">
        <v>2</v>
      </c>
      <c r="C3" s="142" t="s">
        <v>22</v>
      </c>
      <c r="D3" s="142"/>
      <c r="E3" s="142"/>
      <c r="F3" s="143"/>
      <c r="G3" s="4"/>
      <c r="H3" s="173"/>
      <c r="I3" s="174"/>
      <c r="J3" s="175"/>
    </row>
    <row r="4" spans="2:12" ht="21" customHeight="1" x14ac:dyDescent="0.25">
      <c r="B4" s="72" t="s">
        <v>97</v>
      </c>
      <c r="C4" s="197" t="s">
        <v>97</v>
      </c>
      <c r="D4" s="198"/>
      <c r="E4" s="198"/>
      <c r="F4" s="199"/>
      <c r="G4" s="4"/>
      <c r="H4" s="4"/>
      <c r="I4" s="4"/>
      <c r="J4" s="5"/>
    </row>
    <row r="5" spans="2:12" ht="15.6" thickBot="1" x14ac:dyDescent="0.3">
      <c r="B5" s="73" t="s">
        <v>3</v>
      </c>
      <c r="C5" s="154" t="s">
        <v>98</v>
      </c>
      <c r="D5" s="154"/>
      <c r="E5" s="154"/>
      <c r="F5" s="155"/>
      <c r="G5" s="4"/>
      <c r="H5" s="4"/>
      <c r="I5" s="4"/>
      <c r="J5" s="4"/>
    </row>
    <row r="6" spans="2:12" ht="15.6" thickBot="1" x14ac:dyDescent="0.3">
      <c r="B6" s="86"/>
      <c r="C6" s="87"/>
      <c r="D6" s="87"/>
      <c r="E6" s="87"/>
      <c r="F6" s="87"/>
      <c r="G6" s="4"/>
      <c r="H6" s="4"/>
      <c r="I6" s="4"/>
      <c r="J6" s="4"/>
    </row>
    <row r="7" spans="2:12" ht="24" customHeight="1" x14ac:dyDescent="0.25">
      <c r="B7" s="185" t="s">
        <v>25</v>
      </c>
      <c r="C7" s="186"/>
      <c r="D7" s="186"/>
      <c r="E7" s="186"/>
      <c r="F7" s="186"/>
      <c r="G7" s="187" t="s">
        <v>71</v>
      </c>
      <c r="H7" s="188"/>
      <c r="I7" s="187" t="s">
        <v>4</v>
      </c>
      <c r="J7" s="189"/>
    </row>
    <row r="8" spans="2:12" x14ac:dyDescent="0.25">
      <c r="B8" s="176" t="s">
        <v>26</v>
      </c>
      <c r="C8" s="177"/>
      <c r="D8" s="177"/>
      <c r="E8" s="177"/>
      <c r="F8" s="178"/>
      <c r="G8" s="182"/>
      <c r="H8" s="182"/>
      <c r="I8" s="183"/>
      <c r="J8" s="184"/>
    </row>
    <row r="9" spans="2:12" x14ac:dyDescent="0.25">
      <c r="B9" s="179">
        <v>1</v>
      </c>
      <c r="C9" s="180"/>
      <c r="D9" s="180"/>
      <c r="E9" s="180"/>
      <c r="F9" s="181"/>
      <c r="G9" s="79"/>
      <c r="H9" s="80"/>
      <c r="I9" s="79"/>
      <c r="J9" s="81"/>
      <c r="K9" s="82"/>
    </row>
    <row r="10" spans="2:12" x14ac:dyDescent="0.25">
      <c r="B10" s="179">
        <v>2</v>
      </c>
      <c r="C10" s="180"/>
      <c r="D10" s="180"/>
      <c r="E10" s="180"/>
      <c r="F10" s="181"/>
      <c r="G10" s="79"/>
      <c r="H10" s="80"/>
      <c r="I10" s="79"/>
      <c r="J10" s="81"/>
    </row>
    <row r="11" spans="2:12" x14ac:dyDescent="0.25">
      <c r="B11" s="179">
        <v>3</v>
      </c>
      <c r="C11" s="180"/>
      <c r="D11" s="180"/>
      <c r="E11" s="180"/>
      <c r="F11" s="181"/>
      <c r="G11" s="79"/>
      <c r="H11" s="80"/>
      <c r="I11" s="79"/>
      <c r="J11" s="81"/>
    </row>
    <row r="12" spans="2:12" x14ac:dyDescent="0.25">
      <c r="B12" s="179"/>
      <c r="C12" s="180"/>
      <c r="D12" s="180"/>
      <c r="E12" s="180"/>
      <c r="F12" s="181"/>
      <c r="G12" s="79"/>
      <c r="H12" s="80"/>
      <c r="I12" s="79"/>
      <c r="J12" s="81"/>
    </row>
    <row r="13" spans="2:12" x14ac:dyDescent="0.25">
      <c r="B13" s="179"/>
      <c r="C13" s="180"/>
      <c r="D13" s="180"/>
      <c r="E13" s="180"/>
      <c r="F13" s="181"/>
      <c r="G13" s="79"/>
      <c r="H13" s="80"/>
      <c r="I13" s="79"/>
      <c r="J13" s="81"/>
    </row>
    <row r="14" spans="2:12" x14ac:dyDescent="0.25">
      <c r="B14" s="179"/>
      <c r="C14" s="180"/>
      <c r="D14" s="180"/>
      <c r="E14" s="180"/>
      <c r="F14" s="181"/>
      <c r="G14" s="79"/>
      <c r="H14" s="80"/>
      <c r="I14" s="79"/>
      <c r="J14" s="81"/>
    </row>
    <row r="15" spans="2:12" s="6" customFormat="1" x14ac:dyDescent="0.25">
      <c r="B15" s="176" t="s">
        <v>27</v>
      </c>
      <c r="C15" s="177"/>
      <c r="D15" s="177"/>
      <c r="E15" s="177"/>
      <c r="F15" s="178"/>
      <c r="G15" s="182"/>
      <c r="H15" s="182"/>
      <c r="I15" s="183"/>
      <c r="J15" s="184"/>
      <c r="L15" s="2"/>
    </row>
    <row r="16" spans="2:12" x14ac:dyDescent="0.25">
      <c r="B16" s="179">
        <v>1</v>
      </c>
      <c r="C16" s="180"/>
      <c r="D16" s="180"/>
      <c r="E16" s="180"/>
      <c r="F16" s="181"/>
      <c r="G16" s="79"/>
      <c r="H16" s="80"/>
      <c r="I16" s="171"/>
      <c r="J16" s="172"/>
    </row>
    <row r="17" spans="1:11" x14ac:dyDescent="0.25">
      <c r="B17" s="179">
        <v>2</v>
      </c>
      <c r="C17" s="180"/>
      <c r="D17" s="180"/>
      <c r="E17" s="180"/>
      <c r="F17" s="181"/>
      <c r="G17" s="79"/>
      <c r="H17" s="80"/>
      <c r="I17" s="171"/>
      <c r="J17" s="172"/>
    </row>
    <row r="18" spans="1:11" x14ac:dyDescent="0.25">
      <c r="B18" s="179">
        <v>3</v>
      </c>
      <c r="C18" s="180"/>
      <c r="D18" s="180"/>
      <c r="E18" s="180"/>
      <c r="F18" s="181"/>
      <c r="G18" s="79"/>
      <c r="H18" s="80"/>
      <c r="I18" s="171"/>
      <c r="J18" s="172"/>
    </row>
    <row r="19" spans="1:11" x14ac:dyDescent="0.25">
      <c r="B19" s="179"/>
      <c r="C19" s="180"/>
      <c r="D19" s="180"/>
      <c r="E19" s="180"/>
      <c r="F19" s="181"/>
      <c r="G19" s="79"/>
      <c r="H19" s="80"/>
      <c r="I19" s="171"/>
      <c r="J19" s="172"/>
    </row>
    <row r="20" spans="1:11" x14ac:dyDescent="0.25">
      <c r="B20" s="179"/>
      <c r="C20" s="180"/>
      <c r="D20" s="180"/>
      <c r="E20" s="180"/>
      <c r="F20" s="181"/>
      <c r="G20" s="79"/>
      <c r="H20" s="80"/>
      <c r="I20" s="171"/>
      <c r="J20" s="172"/>
    </row>
    <row r="21" spans="1:11" x14ac:dyDescent="0.25">
      <c r="B21" s="179"/>
      <c r="C21" s="180"/>
      <c r="D21" s="180"/>
      <c r="E21" s="180"/>
      <c r="F21" s="181"/>
      <c r="G21" s="79"/>
      <c r="H21" s="80"/>
      <c r="I21" s="171"/>
      <c r="J21" s="172"/>
    </row>
    <row r="22" spans="1:11" x14ac:dyDescent="0.25">
      <c r="A22" s="7"/>
      <c r="B22" s="176" t="s">
        <v>72</v>
      </c>
      <c r="C22" s="177"/>
      <c r="D22" s="177"/>
      <c r="E22" s="177"/>
      <c r="F22" s="178"/>
      <c r="G22" s="182"/>
      <c r="H22" s="182"/>
      <c r="I22" s="183"/>
      <c r="J22" s="184"/>
    </row>
    <row r="23" spans="1:11" x14ac:dyDescent="0.25">
      <c r="A23" s="7"/>
      <c r="B23" s="179">
        <v>1</v>
      </c>
      <c r="C23" s="180"/>
      <c r="D23" s="180"/>
      <c r="E23" s="180"/>
      <c r="F23" s="181"/>
      <c r="G23" s="171"/>
      <c r="H23" s="172"/>
      <c r="I23" s="171"/>
      <c r="J23" s="172"/>
    </row>
    <row r="24" spans="1:11" x14ac:dyDescent="0.25">
      <c r="A24" s="7"/>
      <c r="B24" s="179">
        <v>2</v>
      </c>
      <c r="C24" s="180"/>
      <c r="D24" s="180"/>
      <c r="E24" s="180"/>
      <c r="F24" s="181"/>
      <c r="G24" s="171"/>
      <c r="H24" s="172"/>
      <c r="I24" s="171"/>
      <c r="J24" s="172"/>
    </row>
    <row r="25" spans="1:11" x14ac:dyDescent="0.25">
      <c r="A25" s="7"/>
      <c r="B25" s="179">
        <v>3</v>
      </c>
      <c r="C25" s="180"/>
      <c r="D25" s="180"/>
      <c r="E25" s="180"/>
      <c r="F25" s="181"/>
      <c r="G25" s="171"/>
      <c r="H25" s="172"/>
      <c r="I25" s="171"/>
      <c r="J25" s="172"/>
    </row>
    <row r="26" spans="1:11" x14ac:dyDescent="0.25">
      <c r="A26" s="7"/>
      <c r="B26" s="164"/>
      <c r="C26" s="165"/>
      <c r="D26" s="165"/>
      <c r="E26" s="165"/>
      <c r="F26" s="166"/>
      <c r="G26" s="171"/>
      <c r="H26" s="172"/>
      <c r="I26" s="171"/>
      <c r="J26" s="172"/>
    </row>
    <row r="27" spans="1:11" ht="9.75" customHeight="1" x14ac:dyDescent="0.25">
      <c r="A27" s="7"/>
      <c r="B27" s="164"/>
      <c r="C27" s="165"/>
      <c r="D27" s="165"/>
      <c r="E27" s="165"/>
      <c r="F27" s="166"/>
      <c r="G27" s="171"/>
      <c r="H27" s="172"/>
      <c r="I27" s="171"/>
      <c r="J27" s="172"/>
    </row>
    <row r="28" spans="1:11" ht="33" customHeight="1" thickBot="1" x14ac:dyDescent="0.3">
      <c r="A28" s="7"/>
      <c r="B28" s="162"/>
      <c r="C28" s="163"/>
      <c r="D28" s="168"/>
      <c r="E28" s="168"/>
      <c r="F28" s="168"/>
      <c r="G28" s="169"/>
      <c r="H28" s="170"/>
      <c r="I28" s="167"/>
      <c r="J28" s="167"/>
    </row>
    <row r="29" spans="1:11" ht="35.25" customHeight="1" thickBot="1" x14ac:dyDescent="0.3">
      <c r="A29" s="8"/>
      <c r="B29" s="38" t="s">
        <v>73</v>
      </c>
      <c r="C29" s="39" t="s">
        <v>81</v>
      </c>
      <c r="D29" s="192" t="s">
        <v>82</v>
      </c>
      <c r="E29" s="192"/>
      <c r="F29" s="192"/>
      <c r="G29" s="193"/>
      <c r="H29" s="194">
        <v>0.55000000000000004</v>
      </c>
      <c r="I29" s="195"/>
      <c r="J29" s="196"/>
    </row>
    <row r="30" spans="1:11" ht="35.25" customHeight="1" thickBot="1" x14ac:dyDescent="0.3">
      <c r="A30" s="8"/>
      <c r="B30" s="42" t="s">
        <v>26</v>
      </c>
      <c r="C30" s="43">
        <v>20</v>
      </c>
      <c r="D30" s="44">
        <v>1</v>
      </c>
      <c r="E30" s="44">
        <v>2</v>
      </c>
      <c r="F30" s="44">
        <v>3</v>
      </c>
      <c r="G30" s="45">
        <v>4</v>
      </c>
      <c r="H30" s="46">
        <v>5</v>
      </c>
      <c r="I30" s="46">
        <v>6</v>
      </c>
      <c r="J30" s="46">
        <v>7</v>
      </c>
      <c r="K30" s="37">
        <f>SUM(D32:J32)</f>
        <v>0</v>
      </c>
    </row>
    <row r="31" spans="1:11" ht="33" customHeight="1" thickBot="1" x14ac:dyDescent="0.3">
      <c r="A31" s="8"/>
      <c r="B31" s="132"/>
      <c r="C31" s="132"/>
      <c r="D31" s="27"/>
      <c r="E31" s="27"/>
      <c r="F31" s="27"/>
      <c r="G31" s="28"/>
      <c r="H31" s="24" t="s">
        <v>18</v>
      </c>
      <c r="I31" s="24"/>
      <c r="J31" s="24"/>
    </row>
    <row r="32" spans="1:11" ht="18" hidden="1" customHeight="1" thickBot="1" x14ac:dyDescent="0.3">
      <c r="A32" s="8"/>
      <c r="B32" s="158"/>
      <c r="C32" s="159"/>
      <c r="D32" s="29" t="str">
        <f>((IF(D31="X",D30,"0")))</f>
        <v>0</v>
      </c>
      <c r="E32" s="29" t="str">
        <f>((IF(E31="X",E30,"0")))</f>
        <v>0</v>
      </c>
      <c r="F32" s="29" t="str">
        <f>((IF(F31="X",F30,"0")))</f>
        <v>0</v>
      </c>
      <c r="G32" s="30" t="str">
        <f>((IF(G31="X",G30,"0")))</f>
        <v>0</v>
      </c>
      <c r="H32" s="32" t="str">
        <f>(IF(H31="X",H30,"0"))</f>
        <v>0</v>
      </c>
      <c r="I32" s="32" t="str">
        <f>(IF(I31="X",I30,"0"))</f>
        <v>0</v>
      </c>
      <c r="J32" s="32" t="str">
        <f>(IF(J31="X",J30,"0"))</f>
        <v>0</v>
      </c>
    </row>
    <row r="33" spans="1:11" ht="35.25" customHeight="1" thickBot="1" x14ac:dyDescent="0.3">
      <c r="A33" s="8"/>
      <c r="B33" s="40" t="s">
        <v>27</v>
      </c>
      <c r="C33" s="41">
        <v>16</v>
      </c>
      <c r="D33" s="44">
        <v>1</v>
      </c>
      <c r="E33" s="44">
        <v>2</v>
      </c>
      <c r="F33" s="44">
        <v>3</v>
      </c>
      <c r="G33" s="45">
        <v>4</v>
      </c>
      <c r="H33" s="46">
        <v>5</v>
      </c>
      <c r="I33" s="46">
        <v>6</v>
      </c>
      <c r="J33" s="46">
        <v>7</v>
      </c>
      <c r="K33" s="37">
        <f>SUM(D35:J35)</f>
        <v>0</v>
      </c>
    </row>
    <row r="34" spans="1:11" s="2" customFormat="1" ht="34.5" customHeight="1" thickBot="1" x14ac:dyDescent="0.3">
      <c r="A34" s="8"/>
      <c r="B34" s="132"/>
      <c r="C34" s="132"/>
      <c r="D34" s="27"/>
      <c r="E34" s="27"/>
      <c r="F34" s="27"/>
      <c r="G34" s="28"/>
      <c r="H34" s="24"/>
      <c r="I34" s="24"/>
      <c r="J34" s="24"/>
      <c r="K34"/>
    </row>
    <row r="35" spans="1:11" s="2" customFormat="1" ht="18" hidden="1" customHeight="1" thickBot="1" x14ac:dyDescent="0.3">
      <c r="A35" s="8"/>
      <c r="B35" s="158" t="s">
        <v>72</v>
      </c>
      <c r="C35" s="159"/>
      <c r="D35" s="29" t="str">
        <f>((IF(D34="X",D33,"0")))</f>
        <v>0</v>
      </c>
      <c r="E35" s="29" t="str">
        <f t="shared" ref="E35" si="0">((IF(E34="X",E33,"0")))</f>
        <v>0</v>
      </c>
      <c r="F35" s="29" t="str">
        <f>((IF(F34="X",F33,"0")))</f>
        <v>0</v>
      </c>
      <c r="G35" s="30" t="str">
        <f>((IF(G34="X",G33,"0")))</f>
        <v>0</v>
      </c>
      <c r="H35" s="32" t="str">
        <f>((IF(H34="X",H33,"0")))</f>
        <v>0</v>
      </c>
      <c r="I35" s="32" t="str">
        <f>((IF(I34="X",I33,"0")))</f>
        <v>0</v>
      </c>
      <c r="J35" s="32" t="str">
        <f>((IF(J34="X",J33,"0")))</f>
        <v>0</v>
      </c>
      <c r="K35"/>
    </row>
    <row r="36" spans="1:11" s="2" customFormat="1" ht="35.25" customHeight="1" thickBot="1" x14ac:dyDescent="0.25">
      <c r="A36" s="8"/>
      <c r="B36" s="40" t="s">
        <v>72</v>
      </c>
      <c r="C36" s="41">
        <v>15</v>
      </c>
      <c r="D36" s="44">
        <v>1</v>
      </c>
      <c r="E36" s="44">
        <v>2</v>
      </c>
      <c r="F36" s="44">
        <v>3</v>
      </c>
      <c r="G36" s="45">
        <v>4</v>
      </c>
      <c r="H36" s="46">
        <v>5</v>
      </c>
      <c r="I36" s="46">
        <v>6</v>
      </c>
      <c r="J36" s="46">
        <v>7</v>
      </c>
      <c r="K36" s="37">
        <f>SUM(D38:J38)</f>
        <v>0</v>
      </c>
    </row>
    <row r="37" spans="1:11" s="2" customFormat="1" ht="33" customHeight="1" thickBot="1" x14ac:dyDescent="0.3">
      <c r="A37" s="8"/>
      <c r="B37" s="160"/>
      <c r="C37" s="160"/>
      <c r="D37" s="83"/>
      <c r="E37" s="83"/>
      <c r="F37" s="83"/>
      <c r="G37" s="84"/>
      <c r="H37" s="85"/>
      <c r="I37" s="85"/>
      <c r="J37" s="85"/>
      <c r="K37"/>
    </row>
    <row r="38" spans="1:11" s="2" customFormat="1" ht="12" customHeight="1" thickBot="1" x14ac:dyDescent="0.3">
      <c r="A38" s="8"/>
      <c r="B38" s="161"/>
      <c r="C38" s="161"/>
      <c r="D38" s="91" t="str">
        <f>((IF(D37="X",D36,"0")))</f>
        <v>0</v>
      </c>
      <c r="E38" s="92" t="str">
        <f t="shared" ref="E38:F38" si="1">((IF(E37="X",E36,"0")))</f>
        <v>0</v>
      </c>
      <c r="F38" s="92" t="str">
        <f t="shared" si="1"/>
        <v>0</v>
      </c>
      <c r="G38" s="93" t="str">
        <f>((IF(G37="X",G36,"0")))</f>
        <v>0</v>
      </c>
      <c r="H38" s="94" t="str">
        <f>((IF(H37="X",H36,"0")))</f>
        <v>0</v>
      </c>
      <c r="I38" s="95" t="str">
        <f t="shared" ref="I38:J38" si="2">((IF(I37="X",I36,"0")))</f>
        <v>0</v>
      </c>
      <c r="J38" s="95" t="str">
        <f t="shared" si="2"/>
        <v>0</v>
      </c>
      <c r="K38" s="96"/>
    </row>
    <row r="39" spans="1:11" s="12" customFormat="1" ht="45" customHeight="1" thickBot="1" x14ac:dyDescent="0.3">
      <c r="B39" s="68" t="s">
        <v>74</v>
      </c>
      <c r="C39" s="101">
        <f>C36+C33+C30</f>
        <v>51</v>
      </c>
      <c r="D39" s="152">
        <f>(K30*C30)+(K33*C33)+(K36*C36)</f>
        <v>0</v>
      </c>
      <c r="E39" s="153"/>
      <c r="F39" s="153"/>
      <c r="G39" s="153"/>
      <c r="H39" s="139">
        <f>D39/(C39*7)</f>
        <v>0</v>
      </c>
      <c r="I39" s="140"/>
      <c r="J39" s="140"/>
      <c r="K39" s="141"/>
    </row>
    <row r="40" spans="1:11" s="69" customFormat="1" ht="13.8" thickBot="1" x14ac:dyDescent="0.3">
      <c r="B40" s="104" t="s">
        <v>6</v>
      </c>
      <c r="C40" s="105"/>
      <c r="D40" s="105"/>
      <c r="E40" s="105"/>
      <c r="F40" s="105"/>
      <c r="G40" s="105"/>
      <c r="H40" s="105"/>
      <c r="I40" s="105"/>
      <c r="J40" s="105"/>
      <c r="K40" s="106"/>
    </row>
    <row r="41" spans="1:11" s="69" customFormat="1" ht="25.5" customHeight="1" x14ac:dyDescent="0.25">
      <c r="B41" s="107" t="s">
        <v>24</v>
      </c>
      <c r="C41" s="108"/>
      <c r="D41" s="108"/>
      <c r="E41" s="108"/>
      <c r="F41" s="108"/>
      <c r="G41" s="108"/>
      <c r="H41" s="108"/>
      <c r="I41" s="108"/>
      <c r="J41" s="108"/>
      <c r="K41" s="109"/>
    </row>
    <row r="42" spans="1:11" s="69" customFormat="1" x14ac:dyDescent="0.25">
      <c r="B42" s="63"/>
      <c r="C42" s="33"/>
      <c r="D42" s="33"/>
      <c r="E42" s="33"/>
      <c r="F42" s="33"/>
      <c r="G42" s="33"/>
      <c r="H42" s="33"/>
      <c r="I42" s="33"/>
      <c r="J42" s="33"/>
      <c r="K42" s="64"/>
    </row>
    <row r="43" spans="1:11" s="69" customFormat="1" x14ac:dyDescent="0.25">
      <c r="B43" s="63"/>
      <c r="C43" s="33"/>
      <c r="D43" s="33"/>
      <c r="E43" s="33"/>
      <c r="F43" s="33"/>
      <c r="G43" s="33"/>
      <c r="H43" s="33"/>
      <c r="I43" s="33"/>
      <c r="J43" s="33"/>
      <c r="K43" s="64"/>
    </row>
    <row r="44" spans="1:11" s="69" customFormat="1" x14ac:dyDescent="0.25">
      <c r="B44" s="63"/>
      <c r="C44" s="33"/>
      <c r="D44" s="33"/>
      <c r="E44" s="33"/>
      <c r="F44" s="33"/>
      <c r="G44" s="33"/>
      <c r="H44" s="33"/>
      <c r="I44" s="33"/>
      <c r="J44" s="33"/>
      <c r="K44" s="64"/>
    </row>
    <row r="45" spans="1:11" s="69" customFormat="1" x14ac:dyDescent="0.25">
      <c r="B45" s="63"/>
      <c r="C45" s="33"/>
      <c r="D45" s="33"/>
      <c r="E45" s="33"/>
      <c r="F45" s="33"/>
      <c r="G45" s="33"/>
      <c r="H45" s="33"/>
      <c r="I45" s="33"/>
      <c r="J45" s="33"/>
      <c r="K45" s="64"/>
    </row>
    <row r="46" spans="1:11" s="69" customFormat="1" ht="13.8" thickBot="1" x14ac:dyDescent="0.3">
      <c r="B46" s="63"/>
      <c r="C46" s="33"/>
      <c r="D46" s="33"/>
      <c r="E46" s="33"/>
      <c r="F46" s="33"/>
      <c r="G46" s="33"/>
      <c r="H46" s="33"/>
      <c r="I46" s="33"/>
      <c r="J46" s="33"/>
      <c r="K46" s="64"/>
    </row>
    <row r="47" spans="1:11" s="12" customFormat="1" ht="14.4" thickBot="1" x14ac:dyDescent="0.3">
      <c r="B47" s="78" t="str">
        <f t="shared" ref="B47:C51" si="3">B1</f>
        <v>AREA / SETTORE</v>
      </c>
      <c r="C47" s="156">
        <f t="shared" si="3"/>
        <v>0</v>
      </c>
      <c r="D47" s="156"/>
      <c r="E47" s="156"/>
      <c r="F47" s="157"/>
      <c r="G47" s="66"/>
      <c r="H47" s="88"/>
      <c r="I47" s="88"/>
      <c r="J47" s="88"/>
      <c r="K47" s="67"/>
    </row>
    <row r="48" spans="1:11" s="12" customFormat="1" ht="15" x14ac:dyDescent="0.25">
      <c r="B48" s="70" t="str">
        <f t="shared" si="3"/>
        <v>SERVIZIO</v>
      </c>
      <c r="C48" s="142">
        <f t="shared" si="3"/>
        <v>0</v>
      </c>
      <c r="D48" s="142"/>
      <c r="E48" s="142"/>
      <c r="F48" s="143"/>
      <c r="G48" s="33"/>
      <c r="H48" s="144" t="s">
        <v>0</v>
      </c>
      <c r="I48" s="145"/>
      <c r="J48" s="145"/>
      <c r="K48"/>
    </row>
    <row r="49" spans="1:11" s="12" customFormat="1" ht="13.8" x14ac:dyDescent="0.25">
      <c r="B49" s="71" t="str">
        <f t="shared" si="3"/>
        <v>DIPENDENTE</v>
      </c>
      <c r="C49" s="142" t="str">
        <f t="shared" si="3"/>
        <v>Nome Cognome</v>
      </c>
      <c r="D49" s="142"/>
      <c r="E49" s="142"/>
      <c r="F49" s="143"/>
      <c r="G49" s="33"/>
      <c r="H49" s="146">
        <f>H2</f>
        <v>2023</v>
      </c>
      <c r="I49" s="147"/>
      <c r="J49" s="148"/>
      <c r="K49"/>
    </row>
    <row r="50" spans="1:11" s="12" customFormat="1" ht="13.8" x14ac:dyDescent="0.25">
      <c r="B50" s="72" t="str">
        <f t="shared" si="3"/>
        <v>Area</v>
      </c>
      <c r="C50" s="142" t="str">
        <f t="shared" si="3"/>
        <v>Area</v>
      </c>
      <c r="D50" s="142"/>
      <c r="E50" s="142"/>
      <c r="F50" s="143"/>
      <c r="G50" s="33"/>
      <c r="H50" s="149"/>
      <c r="I50" s="150"/>
      <c r="J50" s="151"/>
      <c r="K50"/>
    </row>
    <row r="51" spans="1:11" s="12" customFormat="1" ht="14.4" thickBot="1" x14ac:dyDescent="0.3">
      <c r="B51" s="73" t="str">
        <f t="shared" si="3"/>
        <v>Profilo Professionale</v>
      </c>
      <c r="C51" s="154" t="str">
        <f t="shared" si="3"/>
        <v>Esecutore collaboratore amministrativo</v>
      </c>
      <c r="D51" s="154"/>
      <c r="E51" s="154"/>
      <c r="F51" s="155"/>
      <c r="G51" s="33"/>
      <c r="H51" s="33"/>
      <c r="I51" s="33"/>
      <c r="J51" s="33"/>
      <c r="K51"/>
    </row>
    <row r="52" spans="1:11" s="12" customFormat="1" ht="13.8" thickBot="1" x14ac:dyDescent="0.3">
      <c r="B52" s="63"/>
      <c r="C52" s="33"/>
      <c r="D52" s="33"/>
      <c r="E52" s="33"/>
      <c r="F52" s="33"/>
      <c r="G52" s="33"/>
      <c r="H52" s="33"/>
      <c r="I52" s="33"/>
      <c r="J52" s="33"/>
      <c r="K52"/>
    </row>
    <row r="53" spans="1:11" s="2" customFormat="1" ht="42.9" customHeight="1" thickBot="1" x14ac:dyDescent="0.3">
      <c r="A53" s="9"/>
      <c r="B53" s="74" t="s">
        <v>19</v>
      </c>
      <c r="C53" s="75" t="s">
        <v>75</v>
      </c>
      <c r="D53" s="134" t="s">
        <v>76</v>
      </c>
      <c r="E53" s="134"/>
      <c r="F53" s="134"/>
      <c r="G53" s="135"/>
      <c r="H53" s="136">
        <v>0.45</v>
      </c>
      <c r="I53" s="137"/>
      <c r="J53" s="138"/>
      <c r="K53"/>
    </row>
    <row r="54" spans="1:11" s="2" customFormat="1" ht="35.25" customHeight="1" thickBot="1" x14ac:dyDescent="0.25">
      <c r="A54" s="8"/>
      <c r="B54" s="47" t="s">
        <v>28</v>
      </c>
      <c r="C54" s="48">
        <v>14</v>
      </c>
      <c r="D54" s="52">
        <v>1</v>
      </c>
      <c r="E54" s="52">
        <v>2</v>
      </c>
      <c r="F54" s="52">
        <v>3</v>
      </c>
      <c r="G54" s="53">
        <v>4</v>
      </c>
      <c r="H54" s="54">
        <v>5</v>
      </c>
      <c r="I54" s="54">
        <v>6</v>
      </c>
      <c r="J54" s="55">
        <v>7</v>
      </c>
      <c r="K54" s="26">
        <f>SUM(D58:J58)/3</f>
        <v>0</v>
      </c>
    </row>
    <row r="55" spans="1:11" s="2" customFormat="1" ht="35.25" customHeight="1" x14ac:dyDescent="0.25">
      <c r="A55" s="8"/>
      <c r="B55" s="132" t="s">
        <v>85</v>
      </c>
      <c r="C55" s="132"/>
      <c r="D55" s="27"/>
      <c r="E55" s="27"/>
      <c r="F55" s="27"/>
      <c r="G55" s="28"/>
      <c r="H55" s="24"/>
      <c r="I55" s="24"/>
      <c r="J55" s="24"/>
      <c r="K55"/>
    </row>
    <row r="56" spans="1:11" s="2" customFormat="1" ht="35.25" customHeight="1" x14ac:dyDescent="0.25">
      <c r="A56" s="8"/>
      <c r="B56" s="132" t="s">
        <v>68</v>
      </c>
      <c r="C56" s="132"/>
      <c r="D56" s="27"/>
      <c r="E56" s="27"/>
      <c r="F56" s="27"/>
      <c r="G56" s="28"/>
      <c r="H56" s="24"/>
      <c r="I56" s="24"/>
      <c r="J56" s="24"/>
      <c r="K56"/>
    </row>
    <row r="57" spans="1:11" s="2" customFormat="1" ht="42.75" customHeight="1" thickBot="1" x14ac:dyDescent="0.3">
      <c r="A57" s="8"/>
      <c r="B57" s="132" t="s">
        <v>69</v>
      </c>
      <c r="C57" s="132"/>
      <c r="D57" s="27"/>
      <c r="E57" s="27"/>
      <c r="F57" s="27"/>
      <c r="G57" s="28"/>
      <c r="H57" s="24"/>
      <c r="I57" s="24"/>
      <c r="J57" s="24"/>
      <c r="K57"/>
    </row>
    <row r="58" spans="1:11" s="2" customFormat="1" ht="12.9" hidden="1" customHeight="1" thickBot="1" x14ac:dyDescent="0.3">
      <c r="A58" s="8"/>
      <c r="B58" s="114" t="s">
        <v>77</v>
      </c>
      <c r="C58" s="114"/>
      <c r="D58" s="34">
        <f>((IF(D55="X",D54,"0")+(IF(D56="X",D54,"0")+IF(D57="X",D54,"0"))))</f>
        <v>0</v>
      </c>
      <c r="E58" s="34">
        <f t="shared" ref="E58:J58" si="4">((IF(E55="X",E54,"0")+(IF(E56="X",E54,"0")+IF(E57="X",E54,"0"))))</f>
        <v>0</v>
      </c>
      <c r="F58" s="34">
        <f t="shared" si="4"/>
        <v>0</v>
      </c>
      <c r="G58" s="35">
        <f t="shared" si="4"/>
        <v>0</v>
      </c>
      <c r="H58" s="36">
        <f t="shared" si="4"/>
        <v>0</v>
      </c>
      <c r="I58" s="36">
        <f t="shared" si="4"/>
        <v>0</v>
      </c>
      <c r="J58" s="36">
        <f t="shared" si="4"/>
        <v>0</v>
      </c>
      <c r="K58"/>
    </row>
    <row r="59" spans="1:11" s="2" customFormat="1" ht="35.25" customHeight="1" thickBot="1" x14ac:dyDescent="0.25">
      <c r="A59" s="8"/>
      <c r="B59" s="50" t="s">
        <v>77</v>
      </c>
      <c r="C59" s="51">
        <v>12</v>
      </c>
      <c r="D59" s="52">
        <v>1</v>
      </c>
      <c r="E59" s="52">
        <v>2</v>
      </c>
      <c r="F59" s="52">
        <v>3</v>
      </c>
      <c r="G59" s="53">
        <v>4</v>
      </c>
      <c r="H59" s="54">
        <v>5</v>
      </c>
      <c r="I59" s="54">
        <v>6</v>
      </c>
      <c r="J59" s="55">
        <v>7</v>
      </c>
      <c r="K59" s="26">
        <f>SUM(D63:J63)/3</f>
        <v>0</v>
      </c>
    </row>
    <row r="60" spans="1:11" s="2" customFormat="1" ht="35.1" customHeight="1" x14ac:dyDescent="0.25">
      <c r="A60" s="8"/>
      <c r="B60" s="133" t="s">
        <v>86</v>
      </c>
      <c r="C60" s="133"/>
      <c r="D60" s="31"/>
      <c r="E60" s="31"/>
      <c r="F60" s="31"/>
      <c r="G60" s="49"/>
      <c r="H60" s="25"/>
      <c r="I60" s="25"/>
      <c r="J60" s="24"/>
      <c r="K60"/>
    </row>
    <row r="61" spans="1:11" s="2" customFormat="1" ht="35.1" customHeight="1" x14ac:dyDescent="0.25">
      <c r="A61" s="8"/>
      <c r="B61" s="113" t="s">
        <v>87</v>
      </c>
      <c r="C61" s="113"/>
      <c r="D61" s="27"/>
      <c r="E61" s="27"/>
      <c r="F61" s="27"/>
      <c r="G61" s="28"/>
      <c r="H61" s="24"/>
      <c r="I61" s="24"/>
      <c r="J61" s="24"/>
      <c r="K61"/>
    </row>
    <row r="62" spans="1:11" s="2" customFormat="1" ht="35.1" customHeight="1" thickBot="1" x14ac:dyDescent="0.3">
      <c r="A62" s="8"/>
      <c r="B62" s="132" t="s">
        <v>43</v>
      </c>
      <c r="C62" s="132"/>
      <c r="D62" s="27"/>
      <c r="E62" s="27"/>
      <c r="F62" s="27"/>
      <c r="G62" s="28"/>
      <c r="H62" s="24"/>
      <c r="I62" s="24"/>
      <c r="J62" s="24"/>
      <c r="K62"/>
    </row>
    <row r="63" spans="1:11" s="2" customFormat="1" ht="13.8" hidden="1" thickBot="1" x14ac:dyDescent="0.3">
      <c r="A63" s="8"/>
      <c r="B63" s="114"/>
      <c r="C63" s="114"/>
      <c r="D63" s="34">
        <f>((IF(D60="X",D59,"0")+(IF(D61="X",D59,"0")+IF(D62="X",D59,"0"))))</f>
        <v>0</v>
      </c>
      <c r="E63" s="34">
        <f t="shared" ref="E63:J63" si="5">((IF(E60="X",E59,"0")+(IF(E61="X",E59,"0")+IF(E62="X",E59,"0"))))</f>
        <v>0</v>
      </c>
      <c r="F63" s="34">
        <f t="shared" si="5"/>
        <v>0</v>
      </c>
      <c r="G63" s="35">
        <f t="shared" si="5"/>
        <v>0</v>
      </c>
      <c r="H63" s="36">
        <f t="shared" si="5"/>
        <v>0</v>
      </c>
      <c r="I63" s="36">
        <f t="shared" si="5"/>
        <v>0</v>
      </c>
      <c r="J63" s="36">
        <f t="shared" si="5"/>
        <v>0</v>
      </c>
      <c r="K63"/>
    </row>
    <row r="64" spans="1:11" s="2" customFormat="1" ht="35.25" customHeight="1" thickBot="1" x14ac:dyDescent="0.25">
      <c r="A64" s="8"/>
      <c r="B64" s="50" t="s">
        <v>21</v>
      </c>
      <c r="C64" s="51">
        <v>11</v>
      </c>
      <c r="D64" s="52">
        <v>1</v>
      </c>
      <c r="E64" s="52">
        <v>2</v>
      </c>
      <c r="F64" s="52">
        <v>3</v>
      </c>
      <c r="G64" s="53">
        <v>4</v>
      </c>
      <c r="H64" s="54">
        <v>5</v>
      </c>
      <c r="I64" s="54">
        <v>6</v>
      </c>
      <c r="J64" s="55">
        <v>7</v>
      </c>
      <c r="K64" s="26">
        <f>SUM(D68:J68)/3</f>
        <v>0</v>
      </c>
    </row>
    <row r="65" spans="1:11" s="2" customFormat="1" ht="35.1" customHeight="1" x14ac:dyDescent="0.25">
      <c r="A65" s="8"/>
      <c r="B65" s="133" t="s">
        <v>66</v>
      </c>
      <c r="C65" s="133"/>
      <c r="D65" s="31"/>
      <c r="E65" s="31"/>
      <c r="F65" s="31"/>
      <c r="G65" s="49"/>
      <c r="H65" s="25"/>
      <c r="I65" s="25"/>
      <c r="J65" s="24"/>
      <c r="K65"/>
    </row>
    <row r="66" spans="1:11" s="2" customFormat="1" ht="35.1" customHeight="1" x14ac:dyDescent="0.25">
      <c r="A66" s="8"/>
      <c r="B66" s="132" t="s">
        <v>63</v>
      </c>
      <c r="C66" s="132"/>
      <c r="D66" s="27"/>
      <c r="E66" s="27"/>
      <c r="F66" s="27"/>
      <c r="G66" s="28"/>
      <c r="H66" s="24"/>
      <c r="I66" s="24"/>
      <c r="J66" s="24"/>
      <c r="K66"/>
    </row>
    <row r="67" spans="1:11" s="2" customFormat="1" ht="35.1" customHeight="1" thickBot="1" x14ac:dyDescent="0.3">
      <c r="A67" s="8"/>
      <c r="B67" s="132" t="s">
        <v>44</v>
      </c>
      <c r="C67" s="132"/>
      <c r="D67" s="27"/>
      <c r="E67" s="27"/>
      <c r="F67" s="27"/>
      <c r="G67" s="28"/>
      <c r="H67" s="24"/>
      <c r="I67" s="24"/>
      <c r="J67" s="24"/>
      <c r="K67"/>
    </row>
    <row r="68" spans="1:11" s="2" customFormat="1" ht="12" hidden="1" customHeight="1" thickBot="1" x14ac:dyDescent="0.3">
      <c r="A68" s="8"/>
      <c r="B68" s="114"/>
      <c r="C68" s="114"/>
      <c r="D68" s="34">
        <f t="shared" ref="D68:J68" si="6">((IF(D65="X",D64,"0")+IF(D66="X",D64,"0")+(IF(D67="X",D64,"0"))))</f>
        <v>0</v>
      </c>
      <c r="E68" s="34">
        <f t="shared" si="6"/>
        <v>0</v>
      </c>
      <c r="F68" s="34">
        <f t="shared" si="6"/>
        <v>0</v>
      </c>
      <c r="G68" s="35">
        <f t="shared" si="6"/>
        <v>0</v>
      </c>
      <c r="H68" s="36">
        <f t="shared" si="6"/>
        <v>0</v>
      </c>
      <c r="I68" s="36">
        <f t="shared" si="6"/>
        <v>0</v>
      </c>
      <c r="J68" s="36">
        <f t="shared" si="6"/>
        <v>0</v>
      </c>
      <c r="K68"/>
    </row>
    <row r="69" spans="1:11" s="2" customFormat="1" ht="35.25" customHeight="1" thickBot="1" x14ac:dyDescent="0.25">
      <c r="A69" s="8"/>
      <c r="B69" s="50" t="s">
        <v>29</v>
      </c>
      <c r="C69" s="51">
        <v>12</v>
      </c>
      <c r="D69" s="52">
        <v>1</v>
      </c>
      <c r="E69" s="52">
        <v>2</v>
      </c>
      <c r="F69" s="52">
        <v>3</v>
      </c>
      <c r="G69" s="53">
        <v>4</v>
      </c>
      <c r="H69" s="54">
        <v>5</v>
      </c>
      <c r="I69" s="54">
        <v>6</v>
      </c>
      <c r="J69" s="55">
        <v>7</v>
      </c>
      <c r="K69" s="26">
        <f>SUM(D74:J74)/4</f>
        <v>0</v>
      </c>
    </row>
    <row r="70" spans="1:11" s="2" customFormat="1" ht="35.1" customHeight="1" x14ac:dyDescent="0.25">
      <c r="A70" s="8"/>
      <c r="B70" s="190" t="s">
        <v>42</v>
      </c>
      <c r="C70" s="191"/>
      <c r="D70" s="31"/>
      <c r="E70" s="31"/>
      <c r="F70" s="31"/>
      <c r="G70" s="49"/>
      <c r="H70" s="25"/>
      <c r="I70" s="25"/>
      <c r="J70" s="24"/>
      <c r="K70"/>
    </row>
    <row r="71" spans="1:11" s="2" customFormat="1" ht="35.1" customHeight="1" x14ac:dyDescent="0.25">
      <c r="A71" s="8"/>
      <c r="B71" s="113" t="s">
        <v>45</v>
      </c>
      <c r="C71" s="113"/>
      <c r="D71" s="27"/>
      <c r="E71" s="27"/>
      <c r="F71" s="27"/>
      <c r="G71" s="28"/>
      <c r="H71" s="24"/>
      <c r="I71" s="24"/>
      <c r="J71" s="24"/>
      <c r="K71"/>
    </row>
    <row r="72" spans="1:11" s="2" customFormat="1" ht="35.1" customHeight="1" x14ac:dyDescent="0.25">
      <c r="A72" s="8"/>
      <c r="B72" s="113" t="s">
        <v>41</v>
      </c>
      <c r="C72" s="113"/>
      <c r="D72" s="27"/>
      <c r="E72" s="27"/>
      <c r="F72" s="27"/>
      <c r="G72" s="28"/>
      <c r="H72" s="24"/>
      <c r="I72" s="24"/>
      <c r="J72" s="24"/>
      <c r="K72"/>
    </row>
    <row r="73" spans="1:11" s="2" customFormat="1" ht="35.1" customHeight="1" thickBot="1" x14ac:dyDescent="0.3">
      <c r="A73" s="8"/>
      <c r="B73" s="113" t="s">
        <v>40</v>
      </c>
      <c r="C73" s="113"/>
      <c r="D73" s="83"/>
      <c r="E73" s="83"/>
      <c r="F73" s="83"/>
      <c r="G73" s="84"/>
      <c r="H73" s="85"/>
      <c r="I73" s="85"/>
      <c r="J73" s="85"/>
      <c r="K73"/>
    </row>
    <row r="74" spans="1:11" s="2" customFormat="1" ht="12" hidden="1" customHeight="1" thickBot="1" x14ac:dyDescent="0.3">
      <c r="A74" s="8"/>
      <c r="B74" s="114"/>
      <c r="C74" s="114"/>
      <c r="D74" s="34">
        <f>((IF(D70="X",D69,"0")+IF(D71="X",D69,"0")+(IF(D72="X",D69,"0")+(IF(D73="X",D69,"0")))))</f>
        <v>0</v>
      </c>
      <c r="E74" s="34">
        <f t="shared" ref="E74" si="7">((IF(E70="X",E69,"0")+IF(E71="X",E69,"0")+(IF(E72="X",E69,"0")+(IF(E73="X",E69,"0")))))</f>
        <v>0</v>
      </c>
      <c r="F74" s="34">
        <f>((IF(F70="X",F69,"0")+IF(F71="X",F69,"0")+(IF(F72="X",F69,"0")+(IF(F73="X",F69,"0")))))</f>
        <v>0</v>
      </c>
      <c r="G74" s="35">
        <f>((IF(G70="X",G69,"0")+IF(G71="X",G69,"0")+(IF(G72="X",G69,"0")+(IF(G73="X",G69,"0")))))</f>
        <v>0</v>
      </c>
      <c r="H74" s="36">
        <f>((IF(H70="X",H69,"0")+IF(H71="X",H69,"0")+(IF(H72="X",H69,"0")+(IF(H73="X",H69,"0")))))</f>
        <v>0</v>
      </c>
      <c r="I74" s="36">
        <f t="shared" ref="I74" si="8">((IF(I70="X",I69,"0")+IF(I71="X",I69,"0")+(IF(I72="X",I69,"0")+(IF(I73="X",I69,"0")))))</f>
        <v>0</v>
      </c>
      <c r="J74" s="36">
        <f>((IF(J70="X",J69,"0")+IF(J71="X",J69,"0")+(IF(J72="X",J69,"0")+(IF(J73="X",J69,"0")))))</f>
        <v>0</v>
      </c>
      <c r="K74"/>
    </row>
    <row r="75" spans="1:11" s="12" customFormat="1" ht="45" customHeight="1" thickBot="1" x14ac:dyDescent="0.3">
      <c r="B75" s="62" t="s">
        <v>20</v>
      </c>
      <c r="C75" s="76">
        <f>C54+C59+C64+C69</f>
        <v>49</v>
      </c>
      <c r="D75" s="115">
        <f>K54*C54+K59*C59+K64*C64+K69*C69</f>
        <v>0</v>
      </c>
      <c r="E75" s="116"/>
      <c r="F75" s="116"/>
      <c r="G75" s="116"/>
      <c r="H75" s="117">
        <f>D75/(C75*7)</f>
        <v>0</v>
      </c>
      <c r="I75" s="118"/>
      <c r="J75" s="118"/>
      <c r="K75" s="119"/>
    </row>
    <row r="76" spans="1:11" s="2" customFormat="1" ht="13.5" customHeight="1" thickBot="1" x14ac:dyDescent="0.3">
      <c r="A76" s="9"/>
      <c r="B76" s="33"/>
      <c r="C76" s="33"/>
      <c r="D76" s="33"/>
      <c r="E76" s="33"/>
      <c r="F76" s="33"/>
      <c r="G76" s="33"/>
      <c r="H76" s="33"/>
      <c r="I76" s="33"/>
      <c r="J76" s="33"/>
      <c r="K76"/>
    </row>
    <row r="77" spans="1:11" s="12" customFormat="1" ht="39" hidden="1" customHeight="1" thickBot="1" x14ac:dyDescent="0.3">
      <c r="B77" s="98" t="s">
        <v>78</v>
      </c>
      <c r="C77" s="99"/>
      <c r="D77" s="100"/>
      <c r="E77" s="58" t="s">
        <v>80</v>
      </c>
      <c r="F77" s="59"/>
      <c r="G77" s="60"/>
      <c r="H77" s="60"/>
      <c r="I77" s="60"/>
      <c r="J77" s="61"/>
    </row>
    <row r="78" spans="1:11" s="12" customFormat="1" ht="36" customHeight="1" thickBot="1" x14ac:dyDescent="0.3">
      <c r="B78" s="97" t="s">
        <v>78</v>
      </c>
      <c r="C78" s="120">
        <f>H39</f>
        <v>0</v>
      </c>
      <c r="D78" s="121"/>
      <c r="E78" s="122" t="s">
        <v>80</v>
      </c>
      <c r="F78" s="122"/>
      <c r="G78" s="123"/>
      <c r="H78" s="126">
        <f>(C78*H29)+(C79*H53)</f>
        <v>0</v>
      </c>
      <c r="I78" s="127"/>
      <c r="J78" s="127"/>
      <c r="K78" s="128"/>
    </row>
    <row r="79" spans="1:11" s="12" customFormat="1" ht="36.75" customHeight="1" thickBot="1" x14ac:dyDescent="0.3">
      <c r="B79" s="77" t="s">
        <v>79</v>
      </c>
      <c r="C79" s="117">
        <f>H75</f>
        <v>0</v>
      </c>
      <c r="D79" s="119"/>
      <c r="E79" s="124"/>
      <c r="F79" s="124"/>
      <c r="G79" s="125"/>
      <c r="H79" s="129"/>
      <c r="I79" s="130"/>
      <c r="J79" s="130"/>
      <c r="K79" s="131"/>
    </row>
    <row r="80" spans="1:11" s="2" customFormat="1" ht="13.8" hidden="1" thickBot="1" x14ac:dyDescent="0.3">
      <c r="A80" s="10" t="s">
        <v>5</v>
      </c>
      <c r="B80" s="11"/>
      <c r="C80" s="12"/>
      <c r="D80" s="12"/>
      <c r="E80" s="12"/>
      <c r="F80" s="12"/>
      <c r="G80" s="12"/>
      <c r="H80" s="12"/>
      <c r="I80" s="12"/>
      <c r="J80" s="12"/>
      <c r="K80"/>
    </row>
    <row r="81" spans="1:12" ht="13.8" thickBot="1" x14ac:dyDescent="0.3">
      <c r="A81" s="10"/>
      <c r="B81" s="104" t="s">
        <v>6</v>
      </c>
      <c r="C81" s="105"/>
      <c r="D81" s="105"/>
      <c r="E81" s="105"/>
      <c r="F81" s="105"/>
      <c r="G81" s="105"/>
      <c r="H81" s="105"/>
      <c r="I81" s="105"/>
      <c r="J81" s="105"/>
      <c r="K81" s="106"/>
    </row>
    <row r="82" spans="1:12" ht="37.5" customHeight="1" x14ac:dyDescent="0.25">
      <c r="A82" t="s">
        <v>7</v>
      </c>
      <c r="B82" s="107" t="s">
        <v>23</v>
      </c>
      <c r="C82" s="108"/>
      <c r="D82" s="108"/>
      <c r="E82" s="108"/>
      <c r="F82" s="108"/>
      <c r="G82" s="108"/>
      <c r="H82" s="108"/>
      <c r="I82" s="108"/>
      <c r="J82" s="108"/>
      <c r="K82" s="109"/>
    </row>
    <row r="83" spans="1:12" x14ac:dyDescent="0.25">
      <c r="A83" s="10" t="s">
        <v>8</v>
      </c>
      <c r="B83" s="63"/>
      <c r="C83" s="33"/>
      <c r="D83" s="33"/>
      <c r="E83" s="33"/>
      <c r="F83" s="33"/>
      <c r="G83" s="33"/>
      <c r="H83" s="33"/>
      <c r="I83" s="33"/>
      <c r="J83" s="33"/>
      <c r="K83" s="64"/>
    </row>
    <row r="84" spans="1:12" x14ac:dyDescent="0.25">
      <c r="A84" s="10" t="s">
        <v>9</v>
      </c>
      <c r="B84" s="63"/>
      <c r="C84" s="33"/>
      <c r="D84" s="33"/>
      <c r="E84" s="33"/>
      <c r="F84" s="33"/>
      <c r="G84" s="33"/>
      <c r="H84" s="33"/>
      <c r="I84" s="33"/>
      <c r="J84" s="33"/>
      <c r="K84" s="64"/>
    </row>
    <row r="85" spans="1:12" x14ac:dyDescent="0.25">
      <c r="A85" s="10" t="s">
        <v>10</v>
      </c>
      <c r="B85" s="63"/>
      <c r="C85" s="33"/>
      <c r="D85" s="33"/>
      <c r="E85" s="33"/>
      <c r="F85" s="33"/>
      <c r="G85" s="33"/>
      <c r="H85" s="33"/>
      <c r="I85" s="33"/>
      <c r="J85" s="33"/>
      <c r="K85" s="64"/>
    </row>
    <row r="86" spans="1:12" x14ac:dyDescent="0.25">
      <c r="A86" s="10" t="s">
        <v>11</v>
      </c>
      <c r="B86" s="63"/>
      <c r="C86" s="33"/>
      <c r="D86" s="33"/>
      <c r="E86" s="33"/>
      <c r="F86" s="33"/>
      <c r="G86" s="33"/>
      <c r="H86" s="33"/>
      <c r="I86" s="33"/>
      <c r="J86" s="33"/>
      <c r="K86" s="64"/>
    </row>
    <row r="87" spans="1:12" x14ac:dyDescent="0.25">
      <c r="A87" s="10" t="s">
        <v>12</v>
      </c>
      <c r="B87" s="63"/>
      <c r="C87" s="33"/>
      <c r="D87" s="33"/>
      <c r="E87" s="33"/>
      <c r="F87" s="33"/>
      <c r="G87" s="33"/>
      <c r="H87" s="33"/>
      <c r="I87" s="33"/>
      <c r="J87" s="33"/>
      <c r="K87" s="64"/>
    </row>
    <row r="88" spans="1:12" ht="13.8" thickBot="1" x14ac:dyDescent="0.3">
      <c r="A88" s="10" t="s">
        <v>13</v>
      </c>
      <c r="B88" s="65"/>
      <c r="C88" s="66"/>
      <c r="D88" s="66"/>
      <c r="E88" s="66"/>
      <c r="F88" s="66"/>
      <c r="G88" s="66"/>
      <c r="H88" s="66"/>
      <c r="I88" s="66"/>
      <c r="J88" s="66"/>
      <c r="K88" s="67"/>
    </row>
    <row r="89" spans="1:12" x14ac:dyDescent="0.25">
      <c r="A89" t="s">
        <v>14</v>
      </c>
    </row>
    <row r="90" spans="1:12" hidden="1" x14ac:dyDescent="0.25"/>
    <row r="91" spans="1:12" hidden="1" x14ac:dyDescent="0.25">
      <c r="B91" s="110" t="s">
        <v>15</v>
      </c>
      <c r="C91" s="111"/>
      <c r="D91" s="111"/>
      <c r="E91" s="111"/>
      <c r="F91" s="111"/>
      <c r="G91" s="111"/>
      <c r="H91" s="111"/>
      <c r="I91" s="111"/>
      <c r="J91" s="111"/>
      <c r="K91" s="112"/>
    </row>
    <row r="92" spans="1:12" ht="13.8" hidden="1" thickBot="1" x14ac:dyDescent="0.3">
      <c r="B92" s="13" t="s">
        <v>16</v>
      </c>
      <c r="C92" s="14" t="e">
        <f>((IF(#REF!="","0",1)*#REF!)+(IF(#REF!="","0",1)*#REF!)+(IF(#REF!="","0",1)*#REF!))</f>
        <v>#REF!</v>
      </c>
      <c r="D92" s="15" t="e">
        <f>((IF(#REF!="","0",2)*#REF!)+(IF(#REF!="","0",2)*#REF!)+(IF(#REF!="","0",2)*#REF!))</f>
        <v>#REF!</v>
      </c>
      <c r="E92" s="15" t="e">
        <f>((IF(#REF!="","0",3)*#REF!)+(IF(#REF!="","0",3)*#REF!)+(IF(#REF!="","0",3)*#REF!))</f>
        <v>#REF!</v>
      </c>
      <c r="F92" s="15" t="e">
        <f>((IF(#REF!="","0",4)*#REF!)+(IF(#REF!="","0",4)*#REF!)+(IF(#REF!="","0",4)*#REF!))</f>
        <v>#REF!</v>
      </c>
      <c r="G92" s="15" t="e">
        <f>((IF(#REF!="","0",5)*#REF!)+(IF(#REF!="","0",5)*#REF!)+(IF(#REF!="","0",5)*#REF!))</f>
        <v>#REF!</v>
      </c>
      <c r="H92" s="15" t="e">
        <f>((IF(#REF!="","0",6)*#REF!)+(IF(#REF!="","0",6)*#REF!)+(IF(#REF!="","0",6)*#REF!))</f>
        <v>#REF!</v>
      </c>
      <c r="I92" s="16" t="e">
        <f>((IF(#REF!="","0",7)*#REF!)+(IF(#REF!="","0",7)*#REF!)+(IF(#REF!="","0",7)*#REF!))</f>
        <v>#REF!</v>
      </c>
      <c r="J92" t="e">
        <f>SUM(C92:I92)</f>
        <v>#REF!</v>
      </c>
      <c r="K92" s="17" t="e">
        <f>J92/350</f>
        <v>#REF!</v>
      </c>
      <c r="L92" s="18"/>
    </row>
    <row r="93" spans="1:12" ht="13.8" hidden="1" thickBot="1" x14ac:dyDescent="0.3">
      <c r="B93" s="13" t="s">
        <v>17</v>
      </c>
      <c r="C93" s="19" t="e">
        <f>((IF(#REF!="","0",1)*#REF!)+(IF(#REF!="","0",1)*#REF!)+(IF(#REF!="","0",1)*#REF!)+(IF(#REF!="","0",1)*#REF!)+(IF(#REF!="","0",1)*#REF!)+(IF(#REF!="","0",1)*#REF!)+(IF(#REF!="","0",1)*#REF!))</f>
        <v>#REF!</v>
      </c>
      <c r="D93" s="19" t="e">
        <f>((IF(#REF!="","0",2)*#REF!)+(IF(#REF!="","0",2)*#REF!)+(IF(#REF!="","0",2)*#REF!)+(IF(#REF!="","0",2)*#REF!)+(IF(#REF!="","0",2)*#REF!)+(IF(#REF!="","0",2)*#REF!)+(IF(#REF!="","0",2)*#REF!))</f>
        <v>#REF!</v>
      </c>
      <c r="E93" s="19" t="e">
        <f>((IF(#REF!="","0",3)*#REF!)+(IF(#REF!="","0",3)*#REF!)+(IF(#REF!="","0",3)*#REF!)+(IF(#REF!="","0",3)*#REF!)+(IF(#REF!="","0",3)*#REF!)+(IF(#REF!="","0",3)*#REF!)+(IF(#REF!="","0",3)*#REF!))</f>
        <v>#REF!</v>
      </c>
      <c r="F93" s="19" t="e">
        <f>((IF(#REF!="","0",4)*#REF!)+(IF(#REF!="","0",4)*#REF!)+(IF(#REF!="","0",4)*#REF!)+(IF(#REF!="","0",4)*#REF!)+(IF(#REF!="","0",4)*#REF!)+(IF(#REF!="","0",4)*#REF!)+(IF(#REF!="","0",4)*#REF!))</f>
        <v>#REF!</v>
      </c>
      <c r="G93" s="19" t="e">
        <f>((IF(#REF!="","0",5)*#REF!)+(IF(#REF!="","0",5)*#REF!)+(IF(#REF!="","0",5)*#REF!)+(IF(#REF!="","0",5)*#REF!)+(IF(#REF!="","0",5)*#REF!)+(IF(#REF!="","0",5)*#REF!)+(IF(#REF!="","0",5)*#REF!))</f>
        <v>#REF!</v>
      </c>
      <c r="H93" s="19" t="e">
        <f>((IF(#REF!="","0",6)*#REF!)+(IF(#REF!="","0",6)*#REF!)+(IF(#REF!="","0",6)*#REF!)+(IF(#REF!="","0",6)*#REF!)+(IF(#REF!="","0",6)*#REF!)+(IF(#REF!="","0",6)*#REF!)+(IF(#REF!="","0",6)*#REF!))</f>
        <v>#REF!</v>
      </c>
      <c r="I93" s="19" t="e">
        <f>((IF(#REF!="","0",7)*#REF!)+(IF(#REF!="","0",7)*#REF!)+(IF(#REF!="","0",7)*#REF!)+(IF(#REF!="","0",7)*#REF!)+(IF(#REF!="","0",7)*#REF!)+(IF(#REF!="","0",7)*#REF!)+(IF(#REF!="","0",7)*#REF!))</f>
        <v>#REF!</v>
      </c>
      <c r="J93" s="20" t="e">
        <f>SUM(C93:I93)</f>
        <v>#REF!</v>
      </c>
      <c r="K93" s="17" t="e">
        <f>J93/350</f>
        <v>#REF!</v>
      </c>
      <c r="L93" s="18"/>
    </row>
    <row r="94" spans="1:12" ht="13.8" hidden="1" thickBot="1" x14ac:dyDescent="0.3">
      <c r="B94" s="21"/>
      <c r="C94" s="22"/>
      <c r="D94" s="22"/>
      <c r="E94" s="22"/>
      <c r="F94" s="22"/>
      <c r="G94" s="22"/>
      <c r="H94" s="22"/>
      <c r="I94" s="22"/>
      <c r="J94" s="22" t="e">
        <f>SUM(J92:J93)</f>
        <v>#REF!</v>
      </c>
      <c r="K94" s="23" t="e">
        <f>IF(J94&lt;490,0,J94/700)</f>
        <v>#REF!</v>
      </c>
      <c r="L94" s="18"/>
    </row>
  </sheetData>
  <mergeCells count="102">
    <mergeCell ref="B81:K81"/>
    <mergeCell ref="B82:K82"/>
    <mergeCell ref="B91:K91"/>
    <mergeCell ref="B73:C73"/>
    <mergeCell ref="B74:C74"/>
    <mergeCell ref="D75:G75"/>
    <mergeCell ref="H75:K75"/>
    <mergeCell ref="C78:D78"/>
    <mergeCell ref="E78:G79"/>
    <mergeCell ref="H78:K79"/>
    <mergeCell ref="C79:D79"/>
    <mergeCell ref="B66:C66"/>
    <mergeCell ref="B67:C67"/>
    <mergeCell ref="B68:C68"/>
    <mergeCell ref="B70:C70"/>
    <mergeCell ref="B71:C71"/>
    <mergeCell ref="B72:C72"/>
    <mergeCell ref="B58:C58"/>
    <mergeCell ref="B60:C60"/>
    <mergeCell ref="B61:C61"/>
    <mergeCell ref="B62:C62"/>
    <mergeCell ref="B63:C63"/>
    <mergeCell ref="B65:C65"/>
    <mergeCell ref="D53:G53"/>
    <mergeCell ref="H53:J53"/>
    <mergeCell ref="B55:C55"/>
    <mergeCell ref="B56:C56"/>
    <mergeCell ref="B57:C57"/>
    <mergeCell ref="C48:F48"/>
    <mergeCell ref="H48:J48"/>
    <mergeCell ref="C49:F49"/>
    <mergeCell ref="H49:J50"/>
    <mergeCell ref="C50:F50"/>
    <mergeCell ref="C51:F51"/>
    <mergeCell ref="B37:C37"/>
    <mergeCell ref="B38:C38"/>
    <mergeCell ref="D39:G39"/>
    <mergeCell ref="H39:K39"/>
    <mergeCell ref="B40:K40"/>
    <mergeCell ref="B41:K41"/>
    <mergeCell ref="D29:G29"/>
    <mergeCell ref="H29:J29"/>
    <mergeCell ref="B31:C31"/>
    <mergeCell ref="B32:C32"/>
    <mergeCell ref="B34:C34"/>
    <mergeCell ref="B35:C35"/>
    <mergeCell ref="B27:F27"/>
    <mergeCell ref="G27:H27"/>
    <mergeCell ref="I27:J27"/>
    <mergeCell ref="B28:C28"/>
    <mergeCell ref="I28:J28"/>
    <mergeCell ref="B25:F25"/>
    <mergeCell ref="G25:H25"/>
    <mergeCell ref="I25:J25"/>
    <mergeCell ref="B26:F26"/>
    <mergeCell ref="G26:H26"/>
    <mergeCell ref="I26:J26"/>
    <mergeCell ref="B23:F23"/>
    <mergeCell ref="G23:H23"/>
    <mergeCell ref="I23:J23"/>
    <mergeCell ref="B24:F24"/>
    <mergeCell ref="G24:H24"/>
    <mergeCell ref="I24:J24"/>
    <mergeCell ref="B21:F21"/>
    <mergeCell ref="I21:J21"/>
    <mergeCell ref="G22:H22"/>
    <mergeCell ref="I22:J22"/>
    <mergeCell ref="B22:F22"/>
    <mergeCell ref="I19:J19"/>
    <mergeCell ref="B20:F20"/>
    <mergeCell ref="I20:J20"/>
    <mergeCell ref="B15:F15"/>
    <mergeCell ref="G15:H15"/>
    <mergeCell ref="I15:J15"/>
    <mergeCell ref="B16:F16"/>
    <mergeCell ref="I16:J16"/>
    <mergeCell ref="B17:F17"/>
    <mergeCell ref="I17:J17"/>
    <mergeCell ref="C47:F47"/>
    <mergeCell ref="D28:H28"/>
    <mergeCell ref="I7:J7"/>
    <mergeCell ref="B8:F8"/>
    <mergeCell ref="G8:H8"/>
    <mergeCell ref="I8:J8"/>
    <mergeCell ref="C1:F1"/>
    <mergeCell ref="H1:J1"/>
    <mergeCell ref="C2:F2"/>
    <mergeCell ref="H2:J3"/>
    <mergeCell ref="C3:F3"/>
    <mergeCell ref="C4:F4"/>
    <mergeCell ref="B9:F9"/>
    <mergeCell ref="B10:F10"/>
    <mergeCell ref="B11:F11"/>
    <mergeCell ref="B12:F12"/>
    <mergeCell ref="B13:F13"/>
    <mergeCell ref="B14:F14"/>
    <mergeCell ref="C5:F5"/>
    <mergeCell ref="B7:F7"/>
    <mergeCell ref="G7:H7"/>
    <mergeCell ref="B18:F18"/>
    <mergeCell ref="I18:J18"/>
    <mergeCell ref="B19:F19"/>
  </mergeCells>
  <pageMargins left="0.78740157480314965" right="0.39370078740157483" top="0.59055118110236227" bottom="0.51181102362204722" header="0.23622047244094491" footer="0.31496062992125984"/>
  <pageSetup paperSize="9" scale="70" orientation="portrait" r:id="rId1"/>
  <headerFooter alignWithMargins="0">
    <oddHeader>&amp;L&amp;"Tahoma,Corsivo"&amp;11COMUNE DI xxxxxxxxxxxxxxxxxx&amp;C&amp;"Tahoma,Grassetto"&amp;11SCHEDA DI VALUTAZIONE DELLA
 PERFORMANCE INDIVIDUALE</oddHeader>
    <oddFooter>&amp;LFirma compilatore:&amp;CFirma interessato:&amp;RData compilazione</oddFooter>
  </headerFooter>
  <rowBreaks count="1" manualBreakCount="1">
    <brk id="47" min="1" max="10" man="1"/>
  </rowBreaks>
  <colBreaks count="1" manualBreakCount="1">
    <brk id="1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94"/>
  <sheetViews>
    <sheetView view="pageBreakPreview" topLeftCell="B49" zoomScale="91" zoomScaleNormal="94" zoomScaleSheetLayoutView="91" zoomScalePageLayoutView="90" workbookViewId="0">
      <selection activeCell="L55" sqref="L55"/>
    </sheetView>
  </sheetViews>
  <sheetFormatPr defaultColWidth="8.88671875" defaultRowHeight="13.2" x14ac:dyDescent="0.25"/>
  <cols>
    <col min="1" max="1" width="6.6640625" hidden="1" customWidth="1"/>
    <col min="2" max="2" width="48" customWidth="1"/>
    <col min="3" max="3" width="12.44140625" customWidth="1"/>
    <col min="4" max="4" width="6.44140625" customWidth="1"/>
    <col min="5" max="5" width="6.6640625" customWidth="1"/>
    <col min="6" max="6" width="7.33203125" customWidth="1"/>
    <col min="7" max="10" width="6.6640625" customWidth="1"/>
    <col min="11" max="11" width="12.44140625" customWidth="1"/>
    <col min="12" max="12" width="40.44140625" style="2" bestFit="1" customWidth="1"/>
  </cols>
  <sheetData>
    <row r="1" spans="2:12" ht="15" customHeight="1" x14ac:dyDescent="0.25">
      <c r="B1" s="78" t="s">
        <v>70</v>
      </c>
      <c r="C1" s="156"/>
      <c r="D1" s="156"/>
      <c r="E1" s="156"/>
      <c r="F1" s="157"/>
      <c r="G1" s="1"/>
      <c r="H1" s="144" t="s">
        <v>0</v>
      </c>
      <c r="I1" s="145"/>
      <c r="J1" s="145"/>
    </row>
    <row r="2" spans="2:12" ht="15" customHeight="1" x14ac:dyDescent="0.25">
      <c r="B2" s="70" t="s">
        <v>1</v>
      </c>
      <c r="C2" s="142"/>
      <c r="D2" s="142"/>
      <c r="E2" s="142"/>
      <c r="F2" s="143"/>
      <c r="G2" s="3"/>
      <c r="H2" s="146">
        <v>2023</v>
      </c>
      <c r="I2" s="147"/>
      <c r="J2" s="148"/>
    </row>
    <row r="3" spans="2:12" ht="15" x14ac:dyDescent="0.25">
      <c r="B3" s="71" t="s">
        <v>2</v>
      </c>
      <c r="C3" s="142" t="s">
        <v>22</v>
      </c>
      <c r="D3" s="142"/>
      <c r="E3" s="142"/>
      <c r="F3" s="143"/>
      <c r="G3" s="4"/>
      <c r="H3" s="173"/>
      <c r="I3" s="174"/>
      <c r="J3" s="175"/>
    </row>
    <row r="4" spans="2:12" ht="21" customHeight="1" x14ac:dyDescent="0.25">
      <c r="B4" s="72" t="s">
        <v>97</v>
      </c>
      <c r="C4" s="142" t="s">
        <v>97</v>
      </c>
      <c r="D4" s="142"/>
      <c r="E4" s="142"/>
      <c r="F4" s="143"/>
      <c r="G4" s="4"/>
      <c r="H4" s="4"/>
      <c r="I4" s="4"/>
      <c r="J4" s="5"/>
    </row>
    <row r="5" spans="2:12" ht="15.6" thickBot="1" x14ac:dyDescent="0.3">
      <c r="B5" s="73" t="s">
        <v>3</v>
      </c>
      <c r="C5" s="154" t="s">
        <v>31</v>
      </c>
      <c r="D5" s="154"/>
      <c r="E5" s="154"/>
      <c r="F5" s="155"/>
      <c r="G5" s="4"/>
      <c r="H5" s="4"/>
      <c r="I5" s="4"/>
      <c r="J5" s="4"/>
    </row>
    <row r="6" spans="2:12" ht="15.6" thickBot="1" x14ac:dyDescent="0.3">
      <c r="B6" s="86"/>
      <c r="C6" s="87"/>
      <c r="D6" s="87"/>
      <c r="E6" s="87"/>
      <c r="F6" s="87"/>
      <c r="G6" s="4"/>
      <c r="H6" s="4"/>
      <c r="I6" s="4"/>
      <c r="J6" s="4"/>
    </row>
    <row r="7" spans="2:12" ht="24" customHeight="1" x14ac:dyDescent="0.25">
      <c r="B7" s="185" t="s">
        <v>25</v>
      </c>
      <c r="C7" s="186"/>
      <c r="D7" s="186"/>
      <c r="E7" s="186"/>
      <c r="F7" s="186"/>
      <c r="G7" s="187" t="s">
        <v>71</v>
      </c>
      <c r="H7" s="188"/>
      <c r="I7" s="187" t="s">
        <v>4</v>
      </c>
      <c r="J7" s="189"/>
    </row>
    <row r="8" spans="2:12" x14ac:dyDescent="0.25">
      <c r="B8" s="176" t="s">
        <v>26</v>
      </c>
      <c r="C8" s="177"/>
      <c r="D8" s="177"/>
      <c r="E8" s="177"/>
      <c r="F8" s="178"/>
      <c r="G8" s="182"/>
      <c r="H8" s="182"/>
      <c r="I8" s="183"/>
      <c r="J8" s="184"/>
    </row>
    <row r="9" spans="2:12" x14ac:dyDescent="0.25">
      <c r="B9" s="179">
        <v>1</v>
      </c>
      <c r="C9" s="180"/>
      <c r="D9" s="180"/>
      <c r="E9" s="180"/>
      <c r="F9" s="181"/>
      <c r="G9" s="79"/>
      <c r="H9" s="80"/>
      <c r="I9" s="79"/>
      <c r="J9" s="81"/>
      <c r="K9" s="82"/>
    </row>
    <row r="10" spans="2:12" x14ac:dyDescent="0.25">
      <c r="B10" s="179">
        <v>2</v>
      </c>
      <c r="C10" s="180"/>
      <c r="D10" s="180"/>
      <c r="E10" s="180"/>
      <c r="F10" s="181"/>
      <c r="G10" s="79"/>
      <c r="H10" s="80"/>
      <c r="I10" s="79"/>
      <c r="J10" s="81"/>
    </row>
    <row r="11" spans="2:12" x14ac:dyDescent="0.25">
      <c r="B11" s="179">
        <v>3</v>
      </c>
      <c r="C11" s="180"/>
      <c r="D11" s="180"/>
      <c r="E11" s="180"/>
      <c r="F11" s="181"/>
      <c r="G11" s="79"/>
      <c r="H11" s="80"/>
      <c r="I11" s="79"/>
      <c r="J11" s="81"/>
    </row>
    <row r="12" spans="2:12" x14ac:dyDescent="0.25">
      <c r="B12" s="179"/>
      <c r="C12" s="180"/>
      <c r="D12" s="180"/>
      <c r="E12" s="180"/>
      <c r="F12" s="181"/>
      <c r="G12" s="79"/>
      <c r="H12" s="80"/>
      <c r="I12" s="79"/>
      <c r="J12" s="81"/>
    </row>
    <row r="13" spans="2:12" x14ac:dyDescent="0.25">
      <c r="B13" s="179"/>
      <c r="C13" s="180"/>
      <c r="D13" s="180"/>
      <c r="E13" s="180"/>
      <c r="F13" s="181"/>
      <c r="G13" s="79"/>
      <c r="H13" s="80"/>
      <c r="I13" s="79"/>
      <c r="J13" s="81"/>
    </row>
    <row r="14" spans="2:12" x14ac:dyDescent="0.25">
      <c r="B14" s="179"/>
      <c r="C14" s="180"/>
      <c r="D14" s="180"/>
      <c r="E14" s="180"/>
      <c r="F14" s="181"/>
      <c r="G14" s="79"/>
      <c r="H14" s="80"/>
      <c r="I14" s="79"/>
      <c r="J14" s="81"/>
    </row>
    <row r="15" spans="2:12" s="6" customFormat="1" x14ac:dyDescent="0.25">
      <c r="B15" s="176" t="s">
        <v>27</v>
      </c>
      <c r="C15" s="177"/>
      <c r="D15" s="177"/>
      <c r="E15" s="177"/>
      <c r="F15" s="178"/>
      <c r="G15" s="182"/>
      <c r="H15" s="182"/>
      <c r="I15" s="183"/>
      <c r="J15" s="184"/>
      <c r="L15" s="2"/>
    </row>
    <row r="16" spans="2:12" x14ac:dyDescent="0.25">
      <c r="B16" s="179">
        <v>1</v>
      </c>
      <c r="C16" s="180"/>
      <c r="D16" s="180"/>
      <c r="E16" s="180"/>
      <c r="F16" s="181"/>
      <c r="G16" s="79"/>
      <c r="H16" s="80"/>
      <c r="I16" s="171"/>
      <c r="J16" s="172"/>
    </row>
    <row r="17" spans="1:11" x14ac:dyDescent="0.25">
      <c r="B17" s="179">
        <v>2</v>
      </c>
      <c r="C17" s="180"/>
      <c r="D17" s="180"/>
      <c r="E17" s="180"/>
      <c r="F17" s="181"/>
      <c r="G17" s="79"/>
      <c r="H17" s="80"/>
      <c r="I17" s="171"/>
      <c r="J17" s="172"/>
    </row>
    <row r="18" spans="1:11" x14ac:dyDescent="0.25">
      <c r="B18" s="179">
        <v>3</v>
      </c>
      <c r="C18" s="180"/>
      <c r="D18" s="180"/>
      <c r="E18" s="180"/>
      <c r="F18" s="181"/>
      <c r="G18" s="79"/>
      <c r="H18" s="80"/>
      <c r="I18" s="171"/>
      <c r="J18" s="172"/>
    </row>
    <row r="19" spans="1:11" x14ac:dyDescent="0.25">
      <c r="B19" s="179"/>
      <c r="C19" s="180"/>
      <c r="D19" s="180"/>
      <c r="E19" s="180"/>
      <c r="F19" s="181"/>
      <c r="G19" s="79"/>
      <c r="H19" s="80"/>
      <c r="I19" s="171"/>
      <c r="J19" s="172"/>
    </row>
    <row r="20" spans="1:11" x14ac:dyDescent="0.25">
      <c r="B20" s="179"/>
      <c r="C20" s="180"/>
      <c r="D20" s="180"/>
      <c r="E20" s="180"/>
      <c r="F20" s="181"/>
      <c r="G20" s="79"/>
      <c r="H20" s="80"/>
      <c r="I20" s="171"/>
      <c r="J20" s="172"/>
    </row>
    <row r="21" spans="1:11" x14ac:dyDescent="0.25">
      <c r="B21" s="179"/>
      <c r="C21" s="180"/>
      <c r="D21" s="180"/>
      <c r="E21" s="180"/>
      <c r="F21" s="181"/>
      <c r="G21" s="79"/>
      <c r="H21" s="80"/>
      <c r="I21" s="171"/>
      <c r="J21" s="172"/>
    </row>
    <row r="22" spans="1:11" x14ac:dyDescent="0.25">
      <c r="A22" s="7"/>
      <c r="B22" s="176" t="s">
        <v>72</v>
      </c>
      <c r="C22" s="177"/>
      <c r="D22" s="177"/>
      <c r="E22" s="177"/>
      <c r="F22" s="178"/>
      <c r="G22" s="182"/>
      <c r="H22" s="182"/>
      <c r="I22" s="183"/>
      <c r="J22" s="184"/>
    </row>
    <row r="23" spans="1:11" x14ac:dyDescent="0.25">
      <c r="A23" s="7"/>
      <c r="B23" s="179">
        <v>1</v>
      </c>
      <c r="C23" s="180"/>
      <c r="D23" s="180"/>
      <c r="E23" s="180"/>
      <c r="F23" s="181"/>
      <c r="G23" s="171"/>
      <c r="H23" s="172"/>
      <c r="I23" s="171"/>
      <c r="J23" s="172"/>
    </row>
    <row r="24" spans="1:11" x14ac:dyDescent="0.25">
      <c r="A24" s="7"/>
      <c r="B24" s="179">
        <v>2</v>
      </c>
      <c r="C24" s="180"/>
      <c r="D24" s="180"/>
      <c r="E24" s="180"/>
      <c r="F24" s="181"/>
      <c r="G24" s="171"/>
      <c r="H24" s="172"/>
      <c r="I24" s="171"/>
      <c r="J24" s="172"/>
    </row>
    <row r="25" spans="1:11" x14ac:dyDescent="0.25">
      <c r="A25" s="7"/>
      <c r="B25" s="179">
        <v>3</v>
      </c>
      <c r="C25" s="180"/>
      <c r="D25" s="180"/>
      <c r="E25" s="180"/>
      <c r="F25" s="181"/>
      <c r="G25" s="171"/>
      <c r="H25" s="172"/>
      <c r="I25" s="171"/>
      <c r="J25" s="172"/>
    </row>
    <row r="26" spans="1:11" x14ac:dyDescent="0.25">
      <c r="A26" s="7"/>
      <c r="B26" s="164"/>
      <c r="C26" s="165"/>
      <c r="D26" s="165"/>
      <c r="E26" s="165"/>
      <c r="F26" s="166"/>
      <c r="G26" s="171"/>
      <c r="H26" s="172"/>
      <c r="I26" s="171"/>
      <c r="J26" s="172"/>
    </row>
    <row r="27" spans="1:11" ht="9.75" customHeight="1" x14ac:dyDescent="0.25">
      <c r="A27" s="7"/>
      <c r="B27" s="164"/>
      <c r="C27" s="165"/>
      <c r="D27" s="165"/>
      <c r="E27" s="165"/>
      <c r="F27" s="166"/>
      <c r="G27" s="171"/>
      <c r="H27" s="172"/>
      <c r="I27" s="171"/>
      <c r="J27" s="172"/>
    </row>
    <row r="28" spans="1:11" ht="33" customHeight="1" thickBot="1" x14ac:dyDescent="0.3">
      <c r="A28" s="7"/>
      <c r="B28" s="162"/>
      <c r="C28" s="163"/>
      <c r="D28" s="168"/>
      <c r="E28" s="168"/>
      <c r="F28" s="168"/>
      <c r="G28" s="169"/>
      <c r="H28" s="170"/>
      <c r="I28" s="167"/>
      <c r="J28" s="167"/>
    </row>
    <row r="29" spans="1:11" ht="35.25" customHeight="1" thickBot="1" x14ac:dyDescent="0.3">
      <c r="A29" s="8"/>
      <c r="B29" s="38" t="s">
        <v>73</v>
      </c>
      <c r="C29" s="39" t="s">
        <v>81</v>
      </c>
      <c r="D29" s="192" t="s">
        <v>82</v>
      </c>
      <c r="E29" s="192"/>
      <c r="F29" s="192"/>
      <c r="G29" s="193"/>
      <c r="H29" s="194">
        <v>0.55000000000000004</v>
      </c>
      <c r="I29" s="195"/>
      <c r="J29" s="196"/>
    </row>
    <row r="30" spans="1:11" ht="35.25" customHeight="1" thickBot="1" x14ac:dyDescent="0.3">
      <c r="A30" s="8"/>
      <c r="B30" s="42" t="s">
        <v>26</v>
      </c>
      <c r="C30" s="43">
        <v>20</v>
      </c>
      <c r="D30" s="44">
        <v>1</v>
      </c>
      <c r="E30" s="44">
        <v>2</v>
      </c>
      <c r="F30" s="44">
        <v>3</v>
      </c>
      <c r="G30" s="45">
        <v>4</v>
      </c>
      <c r="H30" s="46">
        <v>5</v>
      </c>
      <c r="I30" s="46">
        <v>6</v>
      </c>
      <c r="J30" s="46">
        <v>7</v>
      </c>
      <c r="K30" s="37">
        <f>SUM(D32:J32)</f>
        <v>0</v>
      </c>
    </row>
    <row r="31" spans="1:11" ht="33" customHeight="1" thickBot="1" x14ac:dyDescent="0.3">
      <c r="A31" s="8"/>
      <c r="B31" s="132"/>
      <c r="C31" s="132"/>
      <c r="D31" s="27"/>
      <c r="E31" s="27"/>
      <c r="F31" s="27"/>
      <c r="G31" s="28"/>
      <c r="H31" s="24" t="s">
        <v>18</v>
      </c>
      <c r="I31" s="24"/>
      <c r="J31" s="24"/>
    </row>
    <row r="32" spans="1:11" ht="18" hidden="1" customHeight="1" thickBot="1" x14ac:dyDescent="0.3">
      <c r="A32" s="8"/>
      <c r="B32" s="158"/>
      <c r="C32" s="159"/>
      <c r="D32" s="29" t="str">
        <f>((IF(D31="X",D30,"0")))</f>
        <v>0</v>
      </c>
      <c r="E32" s="29" t="str">
        <f>((IF(E31="X",E30,"0")))</f>
        <v>0</v>
      </c>
      <c r="F32" s="29" t="str">
        <f>((IF(F31="X",F30,"0")))</f>
        <v>0</v>
      </c>
      <c r="G32" s="30" t="str">
        <f>((IF(G31="X",G30,"0")))</f>
        <v>0</v>
      </c>
      <c r="H32" s="32" t="str">
        <f>(IF(H31="X",H30,"0"))</f>
        <v>0</v>
      </c>
      <c r="I32" s="32" t="str">
        <f>(IF(I31="X",I30,"0"))</f>
        <v>0</v>
      </c>
      <c r="J32" s="32" t="str">
        <f>(IF(J31="X",J30,"0"))</f>
        <v>0</v>
      </c>
    </row>
    <row r="33" spans="1:11" ht="35.25" customHeight="1" thickBot="1" x14ac:dyDescent="0.3">
      <c r="A33" s="8"/>
      <c r="B33" s="40" t="s">
        <v>27</v>
      </c>
      <c r="C33" s="41">
        <v>16</v>
      </c>
      <c r="D33" s="44">
        <v>1</v>
      </c>
      <c r="E33" s="44">
        <v>2</v>
      </c>
      <c r="F33" s="44">
        <v>3</v>
      </c>
      <c r="G33" s="45">
        <v>4</v>
      </c>
      <c r="H33" s="46">
        <v>5</v>
      </c>
      <c r="I33" s="46">
        <v>6</v>
      </c>
      <c r="J33" s="46">
        <v>7</v>
      </c>
      <c r="K33" s="37">
        <f>SUM(D35:J35)</f>
        <v>0</v>
      </c>
    </row>
    <row r="34" spans="1:11" s="2" customFormat="1" ht="34.5" customHeight="1" thickBot="1" x14ac:dyDescent="0.3">
      <c r="A34" s="8"/>
      <c r="B34" s="132"/>
      <c r="C34" s="132"/>
      <c r="D34" s="27"/>
      <c r="E34" s="27"/>
      <c r="F34" s="27"/>
      <c r="G34" s="28"/>
      <c r="H34" s="24"/>
      <c r="I34" s="24"/>
      <c r="J34" s="24"/>
      <c r="K34"/>
    </row>
    <row r="35" spans="1:11" s="2" customFormat="1" ht="18" hidden="1" customHeight="1" thickBot="1" x14ac:dyDescent="0.3">
      <c r="A35" s="8"/>
      <c r="B35" s="158" t="s">
        <v>72</v>
      </c>
      <c r="C35" s="159"/>
      <c r="D35" s="29" t="str">
        <f>((IF(D34="X",D33,"0")))</f>
        <v>0</v>
      </c>
      <c r="E35" s="29" t="str">
        <f t="shared" ref="E35" si="0">((IF(E34="X",E33,"0")))</f>
        <v>0</v>
      </c>
      <c r="F35" s="29" t="str">
        <f>((IF(F34="X",F33,"0")))</f>
        <v>0</v>
      </c>
      <c r="G35" s="30" t="str">
        <f>((IF(G34="X",G33,"0")))</f>
        <v>0</v>
      </c>
      <c r="H35" s="32" t="str">
        <f>((IF(H34="X",H33,"0")))</f>
        <v>0</v>
      </c>
      <c r="I35" s="32" t="str">
        <f>((IF(I34="X",I33,"0")))</f>
        <v>0</v>
      </c>
      <c r="J35" s="32" t="str">
        <f>((IF(J34="X",J33,"0")))</f>
        <v>0</v>
      </c>
      <c r="K35"/>
    </row>
    <row r="36" spans="1:11" s="2" customFormat="1" ht="35.25" customHeight="1" thickBot="1" x14ac:dyDescent="0.25">
      <c r="A36" s="8"/>
      <c r="B36" s="40" t="s">
        <v>72</v>
      </c>
      <c r="C36" s="41">
        <v>15</v>
      </c>
      <c r="D36" s="44">
        <v>1</v>
      </c>
      <c r="E36" s="44">
        <v>2</v>
      </c>
      <c r="F36" s="44">
        <v>3</v>
      </c>
      <c r="G36" s="45">
        <v>4</v>
      </c>
      <c r="H36" s="46">
        <v>5</v>
      </c>
      <c r="I36" s="46">
        <v>6</v>
      </c>
      <c r="J36" s="46">
        <v>7</v>
      </c>
      <c r="K36" s="37">
        <f>SUM(D38:J38)</f>
        <v>0</v>
      </c>
    </row>
    <row r="37" spans="1:11" s="2" customFormat="1" ht="33" customHeight="1" thickBot="1" x14ac:dyDescent="0.3">
      <c r="A37" s="8"/>
      <c r="B37" s="160"/>
      <c r="C37" s="160"/>
      <c r="D37" s="83"/>
      <c r="E37" s="83"/>
      <c r="F37" s="83"/>
      <c r="G37" s="84"/>
      <c r="H37" s="85"/>
      <c r="I37" s="85"/>
      <c r="J37" s="85"/>
      <c r="K37"/>
    </row>
    <row r="38" spans="1:11" s="2" customFormat="1" ht="12" customHeight="1" thickBot="1" x14ac:dyDescent="0.3">
      <c r="A38" s="8"/>
      <c r="B38" s="161"/>
      <c r="C38" s="161"/>
      <c r="D38" s="91" t="str">
        <f>((IF(D37="X",D36,"0")))</f>
        <v>0</v>
      </c>
      <c r="E38" s="92" t="str">
        <f t="shared" ref="E38:F38" si="1">((IF(E37="X",E36,"0")))</f>
        <v>0</v>
      </c>
      <c r="F38" s="92" t="str">
        <f t="shared" si="1"/>
        <v>0</v>
      </c>
      <c r="G38" s="93" t="str">
        <f>((IF(G37="X",G36,"0")))</f>
        <v>0</v>
      </c>
      <c r="H38" s="94" t="str">
        <f>((IF(H37="X",H36,"0")))</f>
        <v>0</v>
      </c>
      <c r="I38" s="95" t="str">
        <f t="shared" ref="I38:J38" si="2">((IF(I37="X",I36,"0")))</f>
        <v>0</v>
      </c>
      <c r="J38" s="95" t="str">
        <f t="shared" si="2"/>
        <v>0</v>
      </c>
      <c r="K38" s="96"/>
    </row>
    <row r="39" spans="1:11" s="12" customFormat="1" ht="45" customHeight="1" thickBot="1" x14ac:dyDescent="0.3">
      <c r="B39" s="68" t="s">
        <v>74</v>
      </c>
      <c r="C39" s="101">
        <f>C36+C33+C30</f>
        <v>51</v>
      </c>
      <c r="D39" s="152">
        <f>(K30*C30)+(K33*C33)+(K36*C36)</f>
        <v>0</v>
      </c>
      <c r="E39" s="153"/>
      <c r="F39" s="153"/>
      <c r="G39" s="153"/>
      <c r="H39" s="139">
        <f>D39/(C39*7)</f>
        <v>0</v>
      </c>
      <c r="I39" s="140"/>
      <c r="J39" s="140"/>
      <c r="K39" s="141"/>
    </row>
    <row r="40" spans="1:11" s="69" customFormat="1" ht="13.8" thickBot="1" x14ac:dyDescent="0.3">
      <c r="B40" s="104" t="s">
        <v>6</v>
      </c>
      <c r="C40" s="105"/>
      <c r="D40" s="105"/>
      <c r="E40" s="105"/>
      <c r="F40" s="105"/>
      <c r="G40" s="105"/>
      <c r="H40" s="105"/>
      <c r="I40" s="105"/>
      <c r="J40" s="105"/>
      <c r="K40" s="106"/>
    </row>
    <row r="41" spans="1:11" s="69" customFormat="1" ht="25.5" customHeight="1" x14ac:dyDescent="0.25">
      <c r="B41" s="107" t="s">
        <v>24</v>
      </c>
      <c r="C41" s="108"/>
      <c r="D41" s="108"/>
      <c r="E41" s="108"/>
      <c r="F41" s="108"/>
      <c r="G41" s="108"/>
      <c r="H41" s="108"/>
      <c r="I41" s="108"/>
      <c r="J41" s="108"/>
      <c r="K41" s="109"/>
    </row>
    <row r="42" spans="1:11" s="69" customFormat="1" x14ac:dyDescent="0.25">
      <c r="B42" s="63"/>
      <c r="C42" s="33"/>
      <c r="D42" s="33"/>
      <c r="E42" s="33"/>
      <c r="F42" s="33"/>
      <c r="G42" s="33"/>
      <c r="H42" s="33"/>
      <c r="I42" s="33"/>
      <c r="J42" s="33"/>
      <c r="K42" s="64"/>
    </row>
    <row r="43" spans="1:11" s="69" customFormat="1" x14ac:dyDescent="0.25">
      <c r="B43" s="63"/>
      <c r="C43" s="33"/>
      <c r="D43" s="33"/>
      <c r="E43" s="33"/>
      <c r="F43" s="33"/>
      <c r="G43" s="33"/>
      <c r="H43" s="33"/>
      <c r="I43" s="33"/>
      <c r="J43" s="33"/>
      <c r="K43" s="64"/>
    </row>
    <row r="44" spans="1:11" s="69" customFormat="1" x14ac:dyDescent="0.25">
      <c r="B44" s="63"/>
      <c r="C44" s="33"/>
      <c r="D44" s="33"/>
      <c r="E44" s="33"/>
      <c r="F44" s="33"/>
      <c r="G44" s="33"/>
      <c r="H44" s="33"/>
      <c r="I44" s="33"/>
      <c r="J44" s="33"/>
      <c r="K44" s="64"/>
    </row>
    <row r="45" spans="1:11" s="69" customFormat="1" x14ac:dyDescent="0.25">
      <c r="B45" s="63"/>
      <c r="C45" s="33"/>
      <c r="D45" s="33"/>
      <c r="E45" s="33"/>
      <c r="F45" s="33"/>
      <c r="G45" s="33"/>
      <c r="H45" s="33"/>
      <c r="I45" s="33"/>
      <c r="J45" s="33"/>
      <c r="K45" s="64"/>
    </row>
    <row r="46" spans="1:11" s="69" customFormat="1" ht="13.8" thickBot="1" x14ac:dyDescent="0.3">
      <c r="B46" s="63"/>
      <c r="C46" s="33"/>
      <c r="D46" s="33"/>
      <c r="E46" s="33"/>
      <c r="F46" s="33"/>
      <c r="G46" s="33"/>
      <c r="H46" s="33"/>
      <c r="I46" s="33"/>
      <c r="J46" s="33"/>
      <c r="K46" s="64"/>
    </row>
    <row r="47" spans="1:11" s="12" customFormat="1" ht="14.4" thickBot="1" x14ac:dyDescent="0.3">
      <c r="B47" s="78" t="str">
        <f t="shared" ref="B47:C51" si="3">B1</f>
        <v>AREA / SETTORE</v>
      </c>
      <c r="C47" s="156">
        <f t="shared" si="3"/>
        <v>0</v>
      </c>
      <c r="D47" s="156"/>
      <c r="E47" s="156"/>
      <c r="F47" s="157"/>
      <c r="G47" s="66"/>
      <c r="H47" s="88"/>
      <c r="I47" s="88"/>
      <c r="J47" s="88"/>
      <c r="K47" s="67"/>
    </row>
    <row r="48" spans="1:11" s="12" customFormat="1" ht="15" x14ac:dyDescent="0.25">
      <c r="B48" s="70" t="str">
        <f t="shared" si="3"/>
        <v>SERVIZIO</v>
      </c>
      <c r="C48" s="142">
        <f t="shared" si="3"/>
        <v>0</v>
      </c>
      <c r="D48" s="142"/>
      <c r="E48" s="142"/>
      <c r="F48" s="143"/>
      <c r="G48" s="33"/>
      <c r="H48" s="144" t="s">
        <v>0</v>
      </c>
      <c r="I48" s="145"/>
      <c r="J48" s="145"/>
      <c r="K48"/>
    </row>
    <row r="49" spans="1:11" s="12" customFormat="1" ht="13.8" x14ac:dyDescent="0.25">
      <c r="B49" s="71" t="str">
        <f t="shared" si="3"/>
        <v>DIPENDENTE</v>
      </c>
      <c r="C49" s="142" t="str">
        <f t="shared" si="3"/>
        <v>Nome Cognome</v>
      </c>
      <c r="D49" s="142"/>
      <c r="E49" s="142"/>
      <c r="F49" s="143"/>
      <c r="G49" s="33"/>
      <c r="H49" s="146">
        <f>H2</f>
        <v>2023</v>
      </c>
      <c r="I49" s="147"/>
      <c r="J49" s="148"/>
      <c r="K49"/>
    </row>
    <row r="50" spans="1:11" s="12" customFormat="1" ht="13.8" x14ac:dyDescent="0.25">
      <c r="B50" s="72" t="str">
        <f t="shared" si="3"/>
        <v>Area</v>
      </c>
      <c r="C50" s="142" t="str">
        <f t="shared" si="3"/>
        <v>Area</v>
      </c>
      <c r="D50" s="142"/>
      <c r="E50" s="142"/>
      <c r="F50" s="143"/>
      <c r="G50" s="33"/>
      <c r="H50" s="149"/>
      <c r="I50" s="150"/>
      <c r="J50" s="151"/>
      <c r="K50"/>
    </row>
    <row r="51" spans="1:11" s="12" customFormat="1" ht="14.4" thickBot="1" x14ac:dyDescent="0.3">
      <c r="B51" s="73" t="str">
        <f t="shared" si="3"/>
        <v>Profilo Professionale</v>
      </c>
      <c r="C51" s="154" t="str">
        <f t="shared" si="3"/>
        <v>Polizia Locale</v>
      </c>
      <c r="D51" s="154"/>
      <c r="E51" s="154"/>
      <c r="F51" s="155"/>
      <c r="G51" s="33"/>
      <c r="H51" s="33"/>
      <c r="I51" s="33"/>
      <c r="J51" s="33"/>
      <c r="K51"/>
    </row>
    <row r="52" spans="1:11" s="12" customFormat="1" ht="13.8" thickBot="1" x14ac:dyDescent="0.3">
      <c r="B52" s="63"/>
      <c r="C52" s="33"/>
      <c r="D52" s="33"/>
      <c r="E52" s="33"/>
      <c r="F52" s="33"/>
      <c r="G52" s="33"/>
      <c r="H52" s="33"/>
      <c r="I52" s="33"/>
      <c r="J52" s="33"/>
      <c r="K52"/>
    </row>
    <row r="53" spans="1:11" s="2" customFormat="1" ht="42.9" customHeight="1" thickBot="1" x14ac:dyDescent="0.3">
      <c r="A53" s="9"/>
      <c r="B53" s="74" t="s">
        <v>19</v>
      </c>
      <c r="C53" s="75" t="s">
        <v>75</v>
      </c>
      <c r="D53" s="134" t="s">
        <v>76</v>
      </c>
      <c r="E53" s="134"/>
      <c r="F53" s="134"/>
      <c r="G53" s="135"/>
      <c r="H53" s="136">
        <v>0.45</v>
      </c>
      <c r="I53" s="137"/>
      <c r="J53" s="138"/>
      <c r="K53"/>
    </row>
    <row r="54" spans="1:11" s="2" customFormat="1" ht="35.25" customHeight="1" thickBot="1" x14ac:dyDescent="0.25">
      <c r="A54" s="8"/>
      <c r="B54" s="47" t="s">
        <v>28</v>
      </c>
      <c r="C54" s="48">
        <v>14</v>
      </c>
      <c r="D54" s="52">
        <v>1</v>
      </c>
      <c r="E54" s="52">
        <v>2</v>
      </c>
      <c r="F54" s="52">
        <v>3</v>
      </c>
      <c r="G54" s="53">
        <v>4</v>
      </c>
      <c r="H54" s="54">
        <v>5</v>
      </c>
      <c r="I54" s="54">
        <v>6</v>
      </c>
      <c r="J54" s="55">
        <v>7</v>
      </c>
      <c r="K54" s="26">
        <f>SUM(D58:J58)/3</f>
        <v>0</v>
      </c>
    </row>
    <row r="55" spans="1:11" s="2" customFormat="1" ht="46.5" customHeight="1" x14ac:dyDescent="0.25">
      <c r="A55" s="8"/>
      <c r="B55" s="132" t="s">
        <v>46</v>
      </c>
      <c r="C55" s="132"/>
      <c r="D55" s="27"/>
      <c r="E55" s="27"/>
      <c r="F55" s="27"/>
      <c r="G55" s="28"/>
      <c r="H55" s="24"/>
      <c r="I55" s="24"/>
      <c r="J55" s="24"/>
      <c r="K55"/>
    </row>
    <row r="56" spans="1:11" s="2" customFormat="1" ht="35.25" customHeight="1" x14ac:dyDescent="0.25">
      <c r="A56" s="8"/>
      <c r="B56" s="132" t="s">
        <v>47</v>
      </c>
      <c r="C56" s="132"/>
      <c r="D56" s="27"/>
      <c r="E56" s="27"/>
      <c r="F56" s="27"/>
      <c r="G56" s="28"/>
      <c r="H56" s="24"/>
      <c r="I56" s="24"/>
      <c r="J56" s="24"/>
      <c r="K56"/>
    </row>
    <row r="57" spans="1:11" s="2" customFormat="1" ht="42.75" customHeight="1" thickBot="1" x14ac:dyDescent="0.3">
      <c r="A57" s="8"/>
      <c r="B57" s="132" t="s">
        <v>88</v>
      </c>
      <c r="C57" s="132"/>
      <c r="D57" s="27"/>
      <c r="E57" s="27"/>
      <c r="F57" s="27"/>
      <c r="G57" s="28"/>
      <c r="H57" s="24"/>
      <c r="I57" s="24"/>
      <c r="J57" s="24"/>
      <c r="K57"/>
    </row>
    <row r="58" spans="1:11" s="2" customFormat="1" ht="12.9" hidden="1" customHeight="1" thickBot="1" x14ac:dyDescent="0.3">
      <c r="A58" s="8"/>
      <c r="B58" s="114" t="s">
        <v>77</v>
      </c>
      <c r="C58" s="114"/>
      <c r="D58" s="34">
        <f>((IF(D55="X",D54,"0")+(IF(D56="X",D54,"0")+IF(D57="X",D54,"0"))))</f>
        <v>0</v>
      </c>
      <c r="E58" s="34">
        <f t="shared" ref="E58:J58" si="4">((IF(E55="X",E54,"0")+(IF(E56="X",E54,"0")+IF(E57="X",E54,"0"))))</f>
        <v>0</v>
      </c>
      <c r="F58" s="34">
        <f t="shared" si="4"/>
        <v>0</v>
      </c>
      <c r="G58" s="35">
        <f t="shared" si="4"/>
        <v>0</v>
      </c>
      <c r="H58" s="36">
        <f t="shared" si="4"/>
        <v>0</v>
      </c>
      <c r="I58" s="36">
        <f t="shared" si="4"/>
        <v>0</v>
      </c>
      <c r="J58" s="36">
        <f t="shared" si="4"/>
        <v>0</v>
      </c>
      <c r="K58"/>
    </row>
    <row r="59" spans="1:11" s="2" customFormat="1" ht="35.25" customHeight="1" thickBot="1" x14ac:dyDescent="0.25">
      <c r="A59" s="8"/>
      <c r="B59" s="50" t="s">
        <v>32</v>
      </c>
      <c r="C59" s="51">
        <v>12</v>
      </c>
      <c r="D59" s="52">
        <v>1</v>
      </c>
      <c r="E59" s="52">
        <v>2</v>
      </c>
      <c r="F59" s="52">
        <v>3</v>
      </c>
      <c r="G59" s="53">
        <v>4</v>
      </c>
      <c r="H59" s="54">
        <v>5</v>
      </c>
      <c r="I59" s="54">
        <v>6</v>
      </c>
      <c r="J59" s="55">
        <v>7</v>
      </c>
      <c r="K59" s="26">
        <f>SUM(D63:J63)/3</f>
        <v>0</v>
      </c>
    </row>
    <row r="60" spans="1:11" s="2" customFormat="1" ht="35.1" customHeight="1" x14ac:dyDescent="0.25">
      <c r="A60" s="8"/>
      <c r="B60" s="133" t="s">
        <v>48</v>
      </c>
      <c r="C60" s="133"/>
      <c r="D60" s="31"/>
      <c r="E60" s="31"/>
      <c r="F60" s="31"/>
      <c r="G60" s="49"/>
      <c r="H60" s="25"/>
      <c r="I60" s="25"/>
      <c r="J60" s="24"/>
      <c r="K60"/>
    </row>
    <row r="61" spans="1:11" s="2" customFormat="1" ht="35.1" customHeight="1" x14ac:dyDescent="0.25">
      <c r="A61" s="8"/>
      <c r="B61" s="113" t="s">
        <v>49</v>
      </c>
      <c r="C61" s="113"/>
      <c r="D61" s="27"/>
      <c r="E61" s="27"/>
      <c r="F61" s="27"/>
      <c r="G61" s="28"/>
      <c r="H61" s="24"/>
      <c r="I61" s="24"/>
      <c r="J61" s="24"/>
      <c r="K61"/>
    </row>
    <row r="62" spans="1:11" s="2" customFormat="1" ht="35.1" customHeight="1" thickBot="1" x14ac:dyDescent="0.3">
      <c r="A62" s="8"/>
      <c r="B62" s="132" t="s">
        <v>43</v>
      </c>
      <c r="C62" s="132"/>
      <c r="D62" s="27"/>
      <c r="E62" s="27"/>
      <c r="F62" s="27"/>
      <c r="G62" s="28"/>
      <c r="H62" s="24"/>
      <c r="I62" s="24"/>
      <c r="J62" s="24"/>
      <c r="K62"/>
    </row>
    <row r="63" spans="1:11" s="2" customFormat="1" ht="13.8" hidden="1" thickBot="1" x14ac:dyDescent="0.3">
      <c r="A63" s="8"/>
      <c r="B63" s="114"/>
      <c r="C63" s="114"/>
      <c r="D63" s="34">
        <f>((IF(D60="X",D59,"0")+(IF(D61="X",D59,"0")+IF(D62="X",D59,"0"))))</f>
        <v>0</v>
      </c>
      <c r="E63" s="34">
        <f t="shared" ref="E63:J63" si="5">((IF(E60="X",E59,"0")+(IF(E61="X",E59,"0")+IF(E62="X",E59,"0"))))</f>
        <v>0</v>
      </c>
      <c r="F63" s="34">
        <f t="shared" si="5"/>
        <v>0</v>
      </c>
      <c r="G63" s="35">
        <f t="shared" si="5"/>
        <v>0</v>
      </c>
      <c r="H63" s="36">
        <f t="shared" si="5"/>
        <v>0</v>
      </c>
      <c r="I63" s="36">
        <f t="shared" si="5"/>
        <v>0</v>
      </c>
      <c r="J63" s="36">
        <f t="shared" si="5"/>
        <v>0</v>
      </c>
      <c r="K63"/>
    </row>
    <row r="64" spans="1:11" s="2" customFormat="1" ht="35.25" customHeight="1" thickBot="1" x14ac:dyDescent="0.25">
      <c r="A64" s="8"/>
      <c r="B64" s="50" t="s">
        <v>21</v>
      </c>
      <c r="C64" s="51">
        <v>11</v>
      </c>
      <c r="D64" s="52">
        <v>1</v>
      </c>
      <c r="E64" s="52">
        <v>2</v>
      </c>
      <c r="F64" s="52">
        <v>3</v>
      </c>
      <c r="G64" s="53">
        <v>4</v>
      </c>
      <c r="H64" s="54">
        <v>5</v>
      </c>
      <c r="I64" s="54">
        <v>6</v>
      </c>
      <c r="J64" s="55">
        <v>7</v>
      </c>
      <c r="K64" s="26">
        <f>SUM(D68:J68)/3</f>
        <v>0</v>
      </c>
    </row>
    <row r="65" spans="1:11" s="2" customFormat="1" ht="35.1" customHeight="1" x14ac:dyDescent="0.25">
      <c r="A65" s="8"/>
      <c r="B65" s="133" t="s">
        <v>67</v>
      </c>
      <c r="C65" s="133"/>
      <c r="D65" s="31"/>
      <c r="E65" s="31"/>
      <c r="F65" s="31"/>
      <c r="G65" s="49"/>
      <c r="H65" s="25"/>
      <c r="I65" s="25"/>
      <c r="J65" s="24"/>
      <c r="K65"/>
    </row>
    <row r="66" spans="1:11" s="2" customFormat="1" ht="35.1" customHeight="1" x14ac:dyDescent="0.25">
      <c r="A66" s="8"/>
      <c r="B66" s="132" t="s">
        <v>38</v>
      </c>
      <c r="C66" s="132"/>
      <c r="D66" s="27"/>
      <c r="E66" s="27"/>
      <c r="F66" s="27"/>
      <c r="G66" s="28"/>
      <c r="H66" s="24"/>
      <c r="I66" s="24"/>
      <c r="J66" s="24"/>
      <c r="K66"/>
    </row>
    <row r="67" spans="1:11" s="2" customFormat="1" ht="35.1" customHeight="1" thickBot="1" x14ac:dyDescent="0.3">
      <c r="A67" s="8"/>
      <c r="B67" s="132" t="s">
        <v>50</v>
      </c>
      <c r="C67" s="132"/>
      <c r="D67" s="27"/>
      <c r="E67" s="27"/>
      <c r="F67" s="27"/>
      <c r="G67" s="28"/>
      <c r="H67" s="24"/>
      <c r="I67" s="24"/>
      <c r="J67" s="24"/>
      <c r="K67"/>
    </row>
    <row r="68" spans="1:11" s="2" customFormat="1" ht="12" hidden="1" customHeight="1" thickBot="1" x14ac:dyDescent="0.3">
      <c r="A68" s="8"/>
      <c r="B68" s="114"/>
      <c r="C68" s="114"/>
      <c r="D68" s="34">
        <f t="shared" ref="D68:J68" si="6">((IF(D65="X",D64,"0")+IF(D66="X",D64,"0")+(IF(D67="X",D64,"0"))))</f>
        <v>0</v>
      </c>
      <c r="E68" s="34">
        <f t="shared" si="6"/>
        <v>0</v>
      </c>
      <c r="F68" s="34">
        <f t="shared" si="6"/>
        <v>0</v>
      </c>
      <c r="G68" s="35">
        <f t="shared" si="6"/>
        <v>0</v>
      </c>
      <c r="H68" s="36">
        <f t="shared" si="6"/>
        <v>0</v>
      </c>
      <c r="I68" s="36">
        <f t="shared" si="6"/>
        <v>0</v>
      </c>
      <c r="J68" s="36">
        <f t="shared" si="6"/>
        <v>0</v>
      </c>
      <c r="K68"/>
    </row>
    <row r="69" spans="1:11" s="2" customFormat="1" ht="35.25" customHeight="1" thickBot="1" x14ac:dyDescent="0.25">
      <c r="A69" s="8"/>
      <c r="B69" s="50" t="s">
        <v>29</v>
      </c>
      <c r="C69" s="51">
        <v>12</v>
      </c>
      <c r="D69" s="52">
        <v>1</v>
      </c>
      <c r="E69" s="52">
        <v>2</v>
      </c>
      <c r="F69" s="52">
        <v>3</v>
      </c>
      <c r="G69" s="53">
        <v>4</v>
      </c>
      <c r="H69" s="54">
        <v>5</v>
      </c>
      <c r="I69" s="54">
        <v>6</v>
      </c>
      <c r="J69" s="55">
        <v>7</v>
      </c>
      <c r="K69" s="26">
        <f>SUM(D74:J74)/4</f>
        <v>0</v>
      </c>
    </row>
    <row r="70" spans="1:11" s="2" customFormat="1" ht="35.1" customHeight="1" x14ac:dyDescent="0.25">
      <c r="A70" s="8"/>
      <c r="B70" s="190" t="s">
        <v>42</v>
      </c>
      <c r="C70" s="191"/>
      <c r="D70" s="31"/>
      <c r="E70" s="31"/>
      <c r="F70" s="31"/>
      <c r="G70" s="49"/>
      <c r="H70" s="25"/>
      <c r="I70" s="25"/>
      <c r="J70" s="24"/>
      <c r="K70"/>
    </row>
    <row r="71" spans="1:11" s="2" customFormat="1" ht="35.1" customHeight="1" x14ac:dyDescent="0.25">
      <c r="A71" s="8"/>
      <c r="B71" s="113" t="s">
        <v>89</v>
      </c>
      <c r="C71" s="113"/>
      <c r="D71" s="27"/>
      <c r="E71" s="27"/>
      <c r="F71" s="27"/>
      <c r="G71" s="28"/>
      <c r="H71" s="24"/>
      <c r="I71" s="24"/>
      <c r="J71" s="24"/>
      <c r="K71"/>
    </row>
    <row r="72" spans="1:11" s="2" customFormat="1" ht="35.1" customHeight="1" x14ac:dyDescent="0.25">
      <c r="A72" s="8"/>
      <c r="B72" s="113" t="s">
        <v>41</v>
      </c>
      <c r="C72" s="113"/>
      <c r="D72" s="27"/>
      <c r="E72" s="27"/>
      <c r="F72" s="27"/>
      <c r="G72" s="28"/>
      <c r="H72" s="24"/>
      <c r="I72" s="24"/>
      <c r="J72" s="24"/>
      <c r="K72"/>
    </row>
    <row r="73" spans="1:11" s="2" customFormat="1" ht="35.1" customHeight="1" thickBot="1" x14ac:dyDescent="0.3">
      <c r="A73" s="8"/>
      <c r="B73" s="113" t="s">
        <v>40</v>
      </c>
      <c r="C73" s="113"/>
      <c r="D73" s="83"/>
      <c r="E73" s="83"/>
      <c r="F73" s="83"/>
      <c r="G73" s="84"/>
      <c r="H73" s="85"/>
      <c r="I73" s="85"/>
      <c r="J73" s="85"/>
      <c r="K73"/>
    </row>
    <row r="74" spans="1:11" s="2" customFormat="1" ht="12" hidden="1" customHeight="1" thickBot="1" x14ac:dyDescent="0.3">
      <c r="A74" s="8"/>
      <c r="B74" s="114"/>
      <c r="C74" s="114"/>
      <c r="D74" s="34">
        <f>((IF(D70="X",D69,"0")+IF(D71="X",D69,"0")+(IF(D72="X",D69,"0")+(IF(D73="X",D69,"0")))))</f>
        <v>0</v>
      </c>
      <c r="E74" s="34">
        <f t="shared" ref="E74" si="7">((IF(E70="X",E69,"0")+IF(E71="X",E69,"0")+(IF(E72="X",E69,"0")+(IF(E73="X",E69,"0")))))</f>
        <v>0</v>
      </c>
      <c r="F74" s="34">
        <f>((IF(F70="X",F69,"0")+IF(F71="X",F69,"0")+(IF(F72="X",F69,"0")+(IF(F73="X",F69,"0")))))</f>
        <v>0</v>
      </c>
      <c r="G74" s="35">
        <f>((IF(G70="X",G69,"0")+IF(G71="X",G69,"0")+(IF(G72="X",G69,"0")+(IF(G73="X",G69,"0")))))</f>
        <v>0</v>
      </c>
      <c r="H74" s="36">
        <f>((IF(H70="X",H69,"0")+IF(H71="X",H69,"0")+(IF(H72="X",H69,"0")+(IF(H73="X",H69,"0")))))</f>
        <v>0</v>
      </c>
      <c r="I74" s="36">
        <f t="shared" ref="I74" si="8">((IF(I70="X",I69,"0")+IF(I71="X",I69,"0")+(IF(I72="X",I69,"0")+(IF(I73="X",I69,"0")))))</f>
        <v>0</v>
      </c>
      <c r="J74" s="36">
        <f>((IF(J70="X",J69,"0")+IF(J71="X",J69,"0")+(IF(J72="X",J69,"0")+(IF(J73="X",J69,"0")))))</f>
        <v>0</v>
      </c>
      <c r="K74"/>
    </row>
    <row r="75" spans="1:11" s="12" customFormat="1" ht="45" customHeight="1" thickBot="1" x14ac:dyDescent="0.3">
      <c r="B75" s="62" t="s">
        <v>20</v>
      </c>
      <c r="C75" s="76">
        <f>C54+C59+C64+C69</f>
        <v>49</v>
      </c>
      <c r="D75" s="115">
        <f>K54*C54+K59*C59+K64*C64+K69*C69</f>
        <v>0</v>
      </c>
      <c r="E75" s="116"/>
      <c r="F75" s="116"/>
      <c r="G75" s="116"/>
      <c r="H75" s="117">
        <f>D75/(C75*7)</f>
        <v>0</v>
      </c>
      <c r="I75" s="118"/>
      <c r="J75" s="118"/>
      <c r="K75" s="119"/>
    </row>
    <row r="76" spans="1:11" s="2" customFormat="1" ht="13.5" customHeight="1" thickBot="1" x14ac:dyDescent="0.3">
      <c r="A76" s="9"/>
      <c r="B76" s="33"/>
      <c r="C76" s="33"/>
      <c r="D76" s="33"/>
      <c r="E76" s="33"/>
      <c r="F76" s="33"/>
      <c r="G76" s="33"/>
      <c r="H76" s="33"/>
      <c r="I76" s="33"/>
      <c r="J76" s="33"/>
      <c r="K76"/>
    </row>
    <row r="77" spans="1:11" s="12" customFormat="1" ht="39" hidden="1" customHeight="1" thickBot="1" x14ac:dyDescent="0.3">
      <c r="B77" s="98" t="s">
        <v>78</v>
      </c>
      <c r="C77" s="99"/>
      <c r="D77" s="100"/>
      <c r="E77" s="58" t="s">
        <v>80</v>
      </c>
      <c r="F77" s="59"/>
      <c r="G77" s="60"/>
      <c r="H77" s="60"/>
      <c r="I77" s="60"/>
      <c r="J77" s="61"/>
    </row>
    <row r="78" spans="1:11" s="12" customFormat="1" ht="36" customHeight="1" thickBot="1" x14ac:dyDescent="0.3">
      <c r="B78" s="97" t="s">
        <v>78</v>
      </c>
      <c r="C78" s="120">
        <f>H39</f>
        <v>0</v>
      </c>
      <c r="D78" s="121"/>
      <c r="E78" s="122" t="s">
        <v>80</v>
      </c>
      <c r="F78" s="122"/>
      <c r="G78" s="123"/>
      <c r="H78" s="126">
        <f>(C78*H29)+(C79*H53)</f>
        <v>0</v>
      </c>
      <c r="I78" s="127"/>
      <c r="J78" s="127"/>
      <c r="K78" s="128"/>
    </row>
    <row r="79" spans="1:11" s="12" customFormat="1" ht="36.75" customHeight="1" thickBot="1" x14ac:dyDescent="0.3">
      <c r="B79" s="77" t="s">
        <v>79</v>
      </c>
      <c r="C79" s="117">
        <f>H75</f>
        <v>0</v>
      </c>
      <c r="D79" s="119"/>
      <c r="E79" s="124"/>
      <c r="F79" s="124"/>
      <c r="G79" s="125"/>
      <c r="H79" s="129"/>
      <c r="I79" s="130"/>
      <c r="J79" s="130"/>
      <c r="K79" s="131"/>
    </row>
    <row r="80" spans="1:11" s="2" customFormat="1" ht="13.8" hidden="1" thickBot="1" x14ac:dyDescent="0.3">
      <c r="A80" s="10" t="s">
        <v>5</v>
      </c>
      <c r="B80" s="11"/>
      <c r="C80" s="12"/>
      <c r="D80" s="12"/>
      <c r="E80" s="12"/>
      <c r="F80" s="12"/>
      <c r="G80" s="12"/>
      <c r="H80" s="12"/>
      <c r="I80" s="12"/>
      <c r="J80" s="12"/>
      <c r="K80"/>
    </row>
    <row r="81" spans="1:12" ht="13.8" thickBot="1" x14ac:dyDescent="0.3">
      <c r="A81" s="10"/>
      <c r="B81" s="104" t="s">
        <v>6</v>
      </c>
      <c r="C81" s="105"/>
      <c r="D81" s="105"/>
      <c r="E81" s="105"/>
      <c r="F81" s="105"/>
      <c r="G81" s="105"/>
      <c r="H81" s="105"/>
      <c r="I81" s="105"/>
      <c r="J81" s="105"/>
      <c r="K81" s="106"/>
    </row>
    <row r="82" spans="1:12" ht="37.5" customHeight="1" x14ac:dyDescent="0.25">
      <c r="A82" t="s">
        <v>7</v>
      </c>
      <c r="B82" s="107" t="s">
        <v>23</v>
      </c>
      <c r="C82" s="108"/>
      <c r="D82" s="108"/>
      <c r="E82" s="108"/>
      <c r="F82" s="108"/>
      <c r="G82" s="108"/>
      <c r="H82" s="108"/>
      <c r="I82" s="108"/>
      <c r="J82" s="108"/>
      <c r="K82" s="109"/>
    </row>
    <row r="83" spans="1:12" x14ac:dyDescent="0.25">
      <c r="A83" s="10" t="s">
        <v>8</v>
      </c>
      <c r="B83" s="63"/>
      <c r="C83" s="33"/>
      <c r="D83" s="33"/>
      <c r="E83" s="33"/>
      <c r="F83" s="33"/>
      <c r="G83" s="33"/>
      <c r="H83" s="33"/>
      <c r="I83" s="33"/>
      <c r="J83" s="33"/>
      <c r="K83" s="64"/>
    </row>
    <row r="84" spans="1:12" x14ac:dyDescent="0.25">
      <c r="A84" s="10" t="s">
        <v>9</v>
      </c>
      <c r="B84" s="63"/>
      <c r="C84" s="33"/>
      <c r="D84" s="33"/>
      <c r="E84" s="33"/>
      <c r="F84" s="33"/>
      <c r="G84" s="33"/>
      <c r="H84" s="33"/>
      <c r="I84" s="33"/>
      <c r="J84" s="33"/>
      <c r="K84" s="64"/>
    </row>
    <row r="85" spans="1:12" x14ac:dyDescent="0.25">
      <c r="A85" s="10" t="s">
        <v>10</v>
      </c>
      <c r="B85" s="63"/>
      <c r="C85" s="33"/>
      <c r="D85" s="33"/>
      <c r="E85" s="33"/>
      <c r="F85" s="33"/>
      <c r="G85" s="33"/>
      <c r="H85" s="33"/>
      <c r="I85" s="33"/>
      <c r="J85" s="33"/>
      <c r="K85" s="64"/>
    </row>
    <row r="86" spans="1:12" x14ac:dyDescent="0.25">
      <c r="A86" s="10" t="s">
        <v>11</v>
      </c>
      <c r="B86" s="63"/>
      <c r="C86" s="33"/>
      <c r="D86" s="33"/>
      <c r="E86" s="33"/>
      <c r="F86" s="33"/>
      <c r="G86" s="33"/>
      <c r="H86" s="33"/>
      <c r="I86" s="33"/>
      <c r="J86" s="33"/>
      <c r="K86" s="64"/>
    </row>
    <row r="87" spans="1:12" x14ac:dyDescent="0.25">
      <c r="A87" s="10" t="s">
        <v>12</v>
      </c>
      <c r="B87" s="63"/>
      <c r="C87" s="33"/>
      <c r="D87" s="33"/>
      <c r="E87" s="33"/>
      <c r="F87" s="33"/>
      <c r="G87" s="33"/>
      <c r="H87" s="33"/>
      <c r="I87" s="33"/>
      <c r="J87" s="33"/>
      <c r="K87" s="64"/>
    </row>
    <row r="88" spans="1:12" ht="13.8" thickBot="1" x14ac:dyDescent="0.3">
      <c r="A88" s="10" t="s">
        <v>13</v>
      </c>
      <c r="B88" s="65"/>
      <c r="C88" s="66"/>
      <c r="D88" s="66"/>
      <c r="E88" s="66"/>
      <c r="F88" s="66"/>
      <c r="G88" s="66"/>
      <c r="H88" s="66"/>
      <c r="I88" s="66"/>
      <c r="J88" s="66"/>
      <c r="K88" s="67"/>
    </row>
    <row r="89" spans="1:12" x14ac:dyDescent="0.25">
      <c r="A89" t="s">
        <v>14</v>
      </c>
    </row>
    <row r="90" spans="1:12" hidden="1" x14ac:dyDescent="0.25"/>
    <row r="91" spans="1:12" hidden="1" x14ac:dyDescent="0.25">
      <c r="B91" s="110" t="s">
        <v>15</v>
      </c>
      <c r="C91" s="111"/>
      <c r="D91" s="111"/>
      <c r="E91" s="111"/>
      <c r="F91" s="111"/>
      <c r="G91" s="111"/>
      <c r="H91" s="111"/>
      <c r="I91" s="111"/>
      <c r="J91" s="111"/>
      <c r="K91" s="112"/>
    </row>
    <row r="92" spans="1:12" ht="13.8" hidden="1" thickBot="1" x14ac:dyDescent="0.3">
      <c r="B92" s="13" t="s">
        <v>16</v>
      </c>
      <c r="C92" s="14" t="e">
        <f>((IF(#REF!="","0",1)*#REF!)+(IF(#REF!="","0",1)*#REF!)+(IF(#REF!="","0",1)*#REF!))</f>
        <v>#REF!</v>
      </c>
      <c r="D92" s="15" t="e">
        <f>((IF(#REF!="","0",2)*#REF!)+(IF(#REF!="","0",2)*#REF!)+(IF(#REF!="","0",2)*#REF!))</f>
        <v>#REF!</v>
      </c>
      <c r="E92" s="15" t="e">
        <f>((IF(#REF!="","0",3)*#REF!)+(IF(#REF!="","0",3)*#REF!)+(IF(#REF!="","0",3)*#REF!))</f>
        <v>#REF!</v>
      </c>
      <c r="F92" s="15" t="e">
        <f>((IF(#REF!="","0",4)*#REF!)+(IF(#REF!="","0",4)*#REF!)+(IF(#REF!="","0",4)*#REF!))</f>
        <v>#REF!</v>
      </c>
      <c r="G92" s="15" t="e">
        <f>((IF(#REF!="","0",5)*#REF!)+(IF(#REF!="","0",5)*#REF!)+(IF(#REF!="","0",5)*#REF!))</f>
        <v>#REF!</v>
      </c>
      <c r="H92" s="15" t="e">
        <f>((IF(#REF!="","0",6)*#REF!)+(IF(#REF!="","0",6)*#REF!)+(IF(#REF!="","0",6)*#REF!))</f>
        <v>#REF!</v>
      </c>
      <c r="I92" s="16" t="e">
        <f>((IF(#REF!="","0",7)*#REF!)+(IF(#REF!="","0",7)*#REF!)+(IF(#REF!="","0",7)*#REF!))</f>
        <v>#REF!</v>
      </c>
      <c r="J92" t="e">
        <f>SUM(C92:I92)</f>
        <v>#REF!</v>
      </c>
      <c r="K92" s="17" t="e">
        <f>J92/350</f>
        <v>#REF!</v>
      </c>
      <c r="L92" s="18"/>
    </row>
    <row r="93" spans="1:12" ht="13.8" hidden="1" thickBot="1" x14ac:dyDescent="0.3">
      <c r="B93" s="13" t="s">
        <v>17</v>
      </c>
      <c r="C93" s="19" t="e">
        <f>((IF(#REF!="","0",1)*#REF!)+(IF(#REF!="","0",1)*#REF!)+(IF(#REF!="","0",1)*#REF!)+(IF(#REF!="","0",1)*#REF!)+(IF(#REF!="","0",1)*#REF!)+(IF(#REF!="","0",1)*#REF!)+(IF(#REF!="","0",1)*#REF!))</f>
        <v>#REF!</v>
      </c>
      <c r="D93" s="19" t="e">
        <f>((IF(#REF!="","0",2)*#REF!)+(IF(#REF!="","0",2)*#REF!)+(IF(#REF!="","0",2)*#REF!)+(IF(#REF!="","0",2)*#REF!)+(IF(#REF!="","0",2)*#REF!)+(IF(#REF!="","0",2)*#REF!)+(IF(#REF!="","0",2)*#REF!))</f>
        <v>#REF!</v>
      </c>
      <c r="E93" s="19" t="e">
        <f>((IF(#REF!="","0",3)*#REF!)+(IF(#REF!="","0",3)*#REF!)+(IF(#REF!="","0",3)*#REF!)+(IF(#REF!="","0",3)*#REF!)+(IF(#REF!="","0",3)*#REF!)+(IF(#REF!="","0",3)*#REF!)+(IF(#REF!="","0",3)*#REF!))</f>
        <v>#REF!</v>
      </c>
      <c r="F93" s="19" t="e">
        <f>((IF(#REF!="","0",4)*#REF!)+(IF(#REF!="","0",4)*#REF!)+(IF(#REF!="","0",4)*#REF!)+(IF(#REF!="","0",4)*#REF!)+(IF(#REF!="","0",4)*#REF!)+(IF(#REF!="","0",4)*#REF!)+(IF(#REF!="","0",4)*#REF!))</f>
        <v>#REF!</v>
      </c>
      <c r="G93" s="19" t="e">
        <f>((IF(#REF!="","0",5)*#REF!)+(IF(#REF!="","0",5)*#REF!)+(IF(#REF!="","0",5)*#REF!)+(IF(#REF!="","0",5)*#REF!)+(IF(#REF!="","0",5)*#REF!)+(IF(#REF!="","0",5)*#REF!)+(IF(#REF!="","0",5)*#REF!))</f>
        <v>#REF!</v>
      </c>
      <c r="H93" s="19" t="e">
        <f>((IF(#REF!="","0",6)*#REF!)+(IF(#REF!="","0",6)*#REF!)+(IF(#REF!="","0",6)*#REF!)+(IF(#REF!="","0",6)*#REF!)+(IF(#REF!="","0",6)*#REF!)+(IF(#REF!="","0",6)*#REF!)+(IF(#REF!="","0",6)*#REF!))</f>
        <v>#REF!</v>
      </c>
      <c r="I93" s="19" t="e">
        <f>((IF(#REF!="","0",7)*#REF!)+(IF(#REF!="","0",7)*#REF!)+(IF(#REF!="","0",7)*#REF!)+(IF(#REF!="","0",7)*#REF!)+(IF(#REF!="","0",7)*#REF!)+(IF(#REF!="","0",7)*#REF!)+(IF(#REF!="","0",7)*#REF!))</f>
        <v>#REF!</v>
      </c>
      <c r="J93" s="20" t="e">
        <f>SUM(C93:I93)</f>
        <v>#REF!</v>
      </c>
      <c r="K93" s="17" t="e">
        <f>J93/350</f>
        <v>#REF!</v>
      </c>
      <c r="L93" s="18"/>
    </row>
    <row r="94" spans="1:12" ht="13.8" hidden="1" thickBot="1" x14ac:dyDescent="0.3">
      <c r="B94" s="21"/>
      <c r="C94" s="22"/>
      <c r="D94" s="22"/>
      <c r="E94" s="22"/>
      <c r="F94" s="22"/>
      <c r="G94" s="22"/>
      <c r="H94" s="22"/>
      <c r="I94" s="22"/>
      <c r="J94" s="22" t="e">
        <f>SUM(J92:J93)</f>
        <v>#REF!</v>
      </c>
      <c r="K94" s="23" t="e">
        <f>IF(J94&lt;490,0,J94/700)</f>
        <v>#REF!</v>
      </c>
      <c r="L94" s="18"/>
    </row>
  </sheetData>
  <mergeCells count="102">
    <mergeCell ref="B81:K81"/>
    <mergeCell ref="B82:K82"/>
    <mergeCell ref="B91:K91"/>
    <mergeCell ref="B73:C73"/>
    <mergeCell ref="B74:C74"/>
    <mergeCell ref="D75:G75"/>
    <mergeCell ref="H75:K75"/>
    <mergeCell ref="C78:D78"/>
    <mergeCell ref="E78:G79"/>
    <mergeCell ref="H78:K79"/>
    <mergeCell ref="C79:D79"/>
    <mergeCell ref="B66:C66"/>
    <mergeCell ref="B67:C67"/>
    <mergeCell ref="B68:C68"/>
    <mergeCell ref="B70:C70"/>
    <mergeCell ref="B71:C71"/>
    <mergeCell ref="B72:C72"/>
    <mergeCell ref="B58:C58"/>
    <mergeCell ref="B60:C60"/>
    <mergeCell ref="B61:C61"/>
    <mergeCell ref="B62:C62"/>
    <mergeCell ref="B63:C63"/>
    <mergeCell ref="B65:C65"/>
    <mergeCell ref="D53:G53"/>
    <mergeCell ref="H53:J53"/>
    <mergeCell ref="B55:C55"/>
    <mergeCell ref="B56:C56"/>
    <mergeCell ref="B57:C57"/>
    <mergeCell ref="C48:F48"/>
    <mergeCell ref="H48:J48"/>
    <mergeCell ref="C49:F49"/>
    <mergeCell ref="H49:J50"/>
    <mergeCell ref="C50:F50"/>
    <mergeCell ref="C51:F51"/>
    <mergeCell ref="B37:C37"/>
    <mergeCell ref="B38:C38"/>
    <mergeCell ref="D39:G39"/>
    <mergeCell ref="H39:K39"/>
    <mergeCell ref="B40:K40"/>
    <mergeCell ref="B41:K41"/>
    <mergeCell ref="D29:G29"/>
    <mergeCell ref="H29:J29"/>
    <mergeCell ref="B31:C31"/>
    <mergeCell ref="B32:C32"/>
    <mergeCell ref="B34:C34"/>
    <mergeCell ref="B35:C35"/>
    <mergeCell ref="B27:F27"/>
    <mergeCell ref="G27:H27"/>
    <mergeCell ref="I27:J27"/>
    <mergeCell ref="B28:C28"/>
    <mergeCell ref="I28:J28"/>
    <mergeCell ref="B25:F25"/>
    <mergeCell ref="G25:H25"/>
    <mergeCell ref="I25:J25"/>
    <mergeCell ref="B26:F26"/>
    <mergeCell ref="G26:H26"/>
    <mergeCell ref="I26:J26"/>
    <mergeCell ref="B23:F23"/>
    <mergeCell ref="G23:H23"/>
    <mergeCell ref="I23:J23"/>
    <mergeCell ref="B24:F24"/>
    <mergeCell ref="G24:H24"/>
    <mergeCell ref="I24:J24"/>
    <mergeCell ref="B21:F21"/>
    <mergeCell ref="I21:J21"/>
    <mergeCell ref="G22:H22"/>
    <mergeCell ref="I22:J22"/>
    <mergeCell ref="B22:F22"/>
    <mergeCell ref="I19:J19"/>
    <mergeCell ref="B20:F20"/>
    <mergeCell ref="I20:J20"/>
    <mergeCell ref="B15:F15"/>
    <mergeCell ref="G15:H15"/>
    <mergeCell ref="I15:J15"/>
    <mergeCell ref="B16:F16"/>
    <mergeCell ref="I16:J16"/>
    <mergeCell ref="B17:F17"/>
    <mergeCell ref="I17:J17"/>
    <mergeCell ref="C47:F47"/>
    <mergeCell ref="D28:H28"/>
    <mergeCell ref="I7:J7"/>
    <mergeCell ref="B8:F8"/>
    <mergeCell ref="G8:H8"/>
    <mergeCell ref="I8:J8"/>
    <mergeCell ref="C1:F1"/>
    <mergeCell ref="H1:J1"/>
    <mergeCell ref="C2:F2"/>
    <mergeCell ref="H2:J3"/>
    <mergeCell ref="C3:F3"/>
    <mergeCell ref="C4:F4"/>
    <mergeCell ref="B9:F9"/>
    <mergeCell ref="B10:F10"/>
    <mergeCell ref="B11:F11"/>
    <mergeCell ref="B12:F12"/>
    <mergeCell ref="B13:F13"/>
    <mergeCell ref="B14:F14"/>
    <mergeCell ref="C5:F5"/>
    <mergeCell ref="B7:F7"/>
    <mergeCell ref="G7:H7"/>
    <mergeCell ref="B18:F18"/>
    <mergeCell ref="I18:J18"/>
    <mergeCell ref="B19:F19"/>
  </mergeCells>
  <pageMargins left="0.78740157480314965" right="0.39370078740157483" top="0.59055118110236227" bottom="0.51181102362204722" header="0.23622047244094491" footer="0.31496062992125984"/>
  <pageSetup paperSize="9" scale="70" orientation="portrait" r:id="rId1"/>
  <headerFooter alignWithMargins="0">
    <oddHeader>&amp;L&amp;"Tahoma,Corsivo"&amp;11COMUNE DI xxxxxxxxxxxxxxxxxx&amp;C&amp;"Tahoma,Grassetto"&amp;11SCHEDA DI VALUTAZIONE DELLA
 PERFORMANCE INDIVIDUALE</oddHeader>
    <oddFooter>&amp;LFirma compilatore:&amp;CFirma interessato:&amp;RData compilazione</oddFooter>
  </headerFooter>
  <rowBreaks count="1" manualBreakCount="1">
    <brk id="47" min="1" max="10" man="1"/>
  </rowBreaks>
  <colBreaks count="1" manualBreakCount="1">
    <brk id="1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94"/>
  <sheetViews>
    <sheetView topLeftCell="B78" zoomScale="110" zoomScaleNormal="110" zoomScaleSheetLayoutView="91" zoomScalePageLayoutView="90" workbookViewId="0">
      <selection activeCell="H53" sqref="H53:J53"/>
    </sheetView>
  </sheetViews>
  <sheetFormatPr defaultColWidth="8.88671875" defaultRowHeight="13.2" x14ac:dyDescent="0.25"/>
  <cols>
    <col min="1" max="1" width="6.6640625" hidden="1" customWidth="1"/>
    <col min="2" max="2" width="48" customWidth="1"/>
    <col min="3" max="3" width="12.44140625" customWidth="1"/>
    <col min="4" max="4" width="6.44140625" customWidth="1"/>
    <col min="5" max="5" width="6.6640625" customWidth="1"/>
    <col min="6" max="6" width="7.33203125" customWidth="1"/>
    <col min="7" max="10" width="6.6640625" customWidth="1"/>
    <col min="11" max="11" width="12.44140625" customWidth="1"/>
    <col min="12" max="12" width="40.44140625" style="2" bestFit="1" customWidth="1"/>
  </cols>
  <sheetData>
    <row r="1" spans="2:12" ht="15" customHeight="1" x14ac:dyDescent="0.25">
      <c r="B1" s="78" t="s">
        <v>70</v>
      </c>
      <c r="C1" s="156"/>
      <c r="D1" s="156"/>
      <c r="E1" s="156"/>
      <c r="F1" s="157"/>
      <c r="G1" s="1"/>
      <c r="H1" s="144" t="s">
        <v>0</v>
      </c>
      <c r="I1" s="145"/>
      <c r="J1" s="145"/>
    </row>
    <row r="2" spans="2:12" ht="15" customHeight="1" x14ac:dyDescent="0.25">
      <c r="B2" s="70" t="s">
        <v>1</v>
      </c>
      <c r="C2" s="142"/>
      <c r="D2" s="142"/>
      <c r="E2" s="142"/>
      <c r="F2" s="143"/>
      <c r="G2" s="3"/>
      <c r="H2" s="146">
        <v>2023</v>
      </c>
      <c r="I2" s="147"/>
      <c r="J2" s="148"/>
    </row>
    <row r="3" spans="2:12" ht="15" x14ac:dyDescent="0.25">
      <c r="B3" s="71" t="s">
        <v>2</v>
      </c>
      <c r="C3" s="142" t="s">
        <v>22</v>
      </c>
      <c r="D3" s="142"/>
      <c r="E3" s="142"/>
      <c r="F3" s="143"/>
      <c r="G3" s="4"/>
      <c r="H3" s="173"/>
      <c r="I3" s="174"/>
      <c r="J3" s="175"/>
    </row>
    <row r="4" spans="2:12" ht="21" customHeight="1" x14ac:dyDescent="0.25">
      <c r="B4" s="72" t="s">
        <v>97</v>
      </c>
      <c r="C4" s="142" t="s">
        <v>97</v>
      </c>
      <c r="D4" s="142"/>
      <c r="E4" s="142"/>
      <c r="F4" s="143"/>
      <c r="G4" s="4"/>
      <c r="H4" s="4"/>
      <c r="I4" s="4"/>
      <c r="J4" s="5"/>
    </row>
    <row r="5" spans="2:12" ht="15.6" thickBot="1" x14ac:dyDescent="0.3">
      <c r="B5" s="73" t="s">
        <v>3</v>
      </c>
      <c r="C5" s="154" t="s">
        <v>51</v>
      </c>
      <c r="D5" s="154"/>
      <c r="E5" s="154"/>
      <c r="F5" s="155"/>
      <c r="G5" s="4"/>
      <c r="H5" s="4"/>
      <c r="I5" s="4"/>
      <c r="J5" s="4"/>
    </row>
    <row r="6" spans="2:12" ht="15.6" thickBot="1" x14ac:dyDescent="0.3">
      <c r="B6" s="86"/>
      <c r="C6" s="87"/>
      <c r="D6" s="87"/>
      <c r="E6" s="87"/>
      <c r="F6" s="87"/>
      <c r="G6" s="4"/>
      <c r="H6" s="4"/>
      <c r="I6" s="4"/>
      <c r="J6" s="4"/>
    </row>
    <row r="7" spans="2:12" ht="24" customHeight="1" x14ac:dyDescent="0.25">
      <c r="B7" s="185" t="s">
        <v>25</v>
      </c>
      <c r="C7" s="186"/>
      <c r="D7" s="186"/>
      <c r="E7" s="186"/>
      <c r="F7" s="186"/>
      <c r="G7" s="187" t="s">
        <v>71</v>
      </c>
      <c r="H7" s="188"/>
      <c r="I7" s="187" t="s">
        <v>4</v>
      </c>
      <c r="J7" s="189"/>
    </row>
    <row r="8" spans="2:12" x14ac:dyDescent="0.25">
      <c r="B8" s="176" t="s">
        <v>26</v>
      </c>
      <c r="C8" s="177"/>
      <c r="D8" s="177"/>
      <c r="E8" s="177"/>
      <c r="F8" s="178"/>
      <c r="G8" s="182"/>
      <c r="H8" s="182"/>
      <c r="I8" s="183"/>
      <c r="J8" s="184"/>
    </row>
    <row r="9" spans="2:12" x14ac:dyDescent="0.25">
      <c r="B9" s="179">
        <v>1</v>
      </c>
      <c r="C9" s="180"/>
      <c r="D9" s="180"/>
      <c r="E9" s="180"/>
      <c r="F9" s="181"/>
      <c r="G9" s="79"/>
      <c r="H9" s="80"/>
      <c r="I9" s="79"/>
      <c r="J9" s="81"/>
      <c r="K9" s="82"/>
    </row>
    <row r="10" spans="2:12" x14ac:dyDescent="0.25">
      <c r="B10" s="179">
        <v>2</v>
      </c>
      <c r="C10" s="180"/>
      <c r="D10" s="180"/>
      <c r="E10" s="180"/>
      <c r="F10" s="181"/>
      <c r="G10" s="79"/>
      <c r="H10" s="80"/>
      <c r="I10" s="79"/>
      <c r="J10" s="81"/>
    </row>
    <row r="11" spans="2:12" x14ac:dyDescent="0.25">
      <c r="B11" s="179">
        <v>3</v>
      </c>
      <c r="C11" s="180"/>
      <c r="D11" s="180"/>
      <c r="E11" s="180"/>
      <c r="F11" s="181"/>
      <c r="G11" s="79"/>
      <c r="H11" s="80"/>
      <c r="I11" s="79"/>
      <c r="J11" s="81"/>
    </row>
    <row r="12" spans="2:12" x14ac:dyDescent="0.25">
      <c r="B12" s="179"/>
      <c r="C12" s="180"/>
      <c r="D12" s="180"/>
      <c r="E12" s="180"/>
      <c r="F12" s="181"/>
      <c r="G12" s="79"/>
      <c r="H12" s="80"/>
      <c r="I12" s="79"/>
      <c r="J12" s="81"/>
    </row>
    <row r="13" spans="2:12" x14ac:dyDescent="0.25">
      <c r="B13" s="179"/>
      <c r="C13" s="180"/>
      <c r="D13" s="180"/>
      <c r="E13" s="180"/>
      <c r="F13" s="181"/>
      <c r="G13" s="79"/>
      <c r="H13" s="80"/>
      <c r="I13" s="79"/>
      <c r="J13" s="81"/>
    </row>
    <row r="14" spans="2:12" x14ac:dyDescent="0.25">
      <c r="B14" s="179"/>
      <c r="C14" s="180"/>
      <c r="D14" s="180"/>
      <c r="E14" s="180"/>
      <c r="F14" s="181"/>
      <c r="G14" s="79"/>
      <c r="H14" s="80"/>
      <c r="I14" s="79"/>
      <c r="J14" s="81"/>
    </row>
    <row r="15" spans="2:12" s="6" customFormat="1" x14ac:dyDescent="0.25">
      <c r="B15" s="176" t="s">
        <v>27</v>
      </c>
      <c r="C15" s="177"/>
      <c r="D15" s="177"/>
      <c r="E15" s="177"/>
      <c r="F15" s="178"/>
      <c r="G15" s="182"/>
      <c r="H15" s="182"/>
      <c r="I15" s="183"/>
      <c r="J15" s="184"/>
      <c r="L15" s="2"/>
    </row>
    <row r="16" spans="2:12" x14ac:dyDescent="0.25">
      <c r="B16" s="179">
        <v>1</v>
      </c>
      <c r="C16" s="180"/>
      <c r="D16" s="180"/>
      <c r="E16" s="180"/>
      <c r="F16" s="181"/>
      <c r="G16" s="79"/>
      <c r="H16" s="80"/>
      <c r="I16" s="171"/>
      <c r="J16" s="172"/>
    </row>
    <row r="17" spans="1:11" x14ac:dyDescent="0.25">
      <c r="B17" s="179">
        <v>2</v>
      </c>
      <c r="C17" s="180"/>
      <c r="D17" s="180"/>
      <c r="E17" s="180"/>
      <c r="F17" s="181"/>
      <c r="G17" s="79"/>
      <c r="H17" s="80"/>
      <c r="I17" s="171"/>
      <c r="J17" s="172"/>
    </row>
    <row r="18" spans="1:11" x14ac:dyDescent="0.25">
      <c r="B18" s="179">
        <v>3</v>
      </c>
      <c r="C18" s="180"/>
      <c r="D18" s="180"/>
      <c r="E18" s="180"/>
      <c r="F18" s="181"/>
      <c r="G18" s="79"/>
      <c r="H18" s="80"/>
      <c r="I18" s="171"/>
      <c r="J18" s="172"/>
    </row>
    <row r="19" spans="1:11" x14ac:dyDescent="0.25">
      <c r="B19" s="179"/>
      <c r="C19" s="180"/>
      <c r="D19" s="180"/>
      <c r="E19" s="180"/>
      <c r="F19" s="181"/>
      <c r="G19" s="79"/>
      <c r="H19" s="80"/>
      <c r="I19" s="171"/>
      <c r="J19" s="172"/>
    </row>
    <row r="20" spans="1:11" x14ac:dyDescent="0.25">
      <c r="B20" s="179"/>
      <c r="C20" s="180"/>
      <c r="D20" s="180"/>
      <c r="E20" s="180"/>
      <c r="F20" s="181"/>
      <c r="G20" s="79"/>
      <c r="H20" s="80"/>
      <c r="I20" s="171"/>
      <c r="J20" s="172"/>
    </row>
    <row r="21" spans="1:11" x14ac:dyDescent="0.25">
      <c r="B21" s="179"/>
      <c r="C21" s="180"/>
      <c r="D21" s="180"/>
      <c r="E21" s="180"/>
      <c r="F21" s="181"/>
      <c r="G21" s="79"/>
      <c r="H21" s="80"/>
      <c r="I21" s="171"/>
      <c r="J21" s="172"/>
    </row>
    <row r="22" spans="1:11" x14ac:dyDescent="0.25">
      <c r="A22" s="7"/>
      <c r="B22" s="176" t="s">
        <v>72</v>
      </c>
      <c r="C22" s="177"/>
      <c r="D22" s="177"/>
      <c r="E22" s="177"/>
      <c r="F22" s="178"/>
      <c r="G22" s="182"/>
      <c r="H22" s="182"/>
      <c r="I22" s="183"/>
      <c r="J22" s="184"/>
    </row>
    <row r="23" spans="1:11" x14ac:dyDescent="0.25">
      <c r="A23" s="7"/>
      <c r="B23" s="179">
        <v>1</v>
      </c>
      <c r="C23" s="180"/>
      <c r="D23" s="180"/>
      <c r="E23" s="180"/>
      <c r="F23" s="181"/>
      <c r="G23" s="171"/>
      <c r="H23" s="172"/>
      <c r="I23" s="171"/>
      <c r="J23" s="172"/>
    </row>
    <row r="24" spans="1:11" x14ac:dyDescent="0.25">
      <c r="A24" s="7"/>
      <c r="B24" s="179">
        <v>2</v>
      </c>
      <c r="C24" s="180"/>
      <c r="D24" s="180"/>
      <c r="E24" s="180"/>
      <c r="F24" s="181"/>
      <c r="G24" s="171"/>
      <c r="H24" s="172"/>
      <c r="I24" s="171"/>
      <c r="J24" s="172"/>
    </row>
    <row r="25" spans="1:11" x14ac:dyDescent="0.25">
      <c r="A25" s="7"/>
      <c r="B25" s="179">
        <v>3</v>
      </c>
      <c r="C25" s="180"/>
      <c r="D25" s="180"/>
      <c r="E25" s="180"/>
      <c r="F25" s="181"/>
      <c r="G25" s="171"/>
      <c r="H25" s="172"/>
      <c r="I25" s="171"/>
      <c r="J25" s="172"/>
    </row>
    <row r="26" spans="1:11" x14ac:dyDescent="0.25">
      <c r="A26" s="7"/>
      <c r="B26" s="164"/>
      <c r="C26" s="165"/>
      <c r="D26" s="165"/>
      <c r="E26" s="165"/>
      <c r="F26" s="166"/>
      <c r="G26" s="171"/>
      <c r="H26" s="172"/>
      <c r="I26" s="171"/>
      <c r="J26" s="172"/>
    </row>
    <row r="27" spans="1:11" ht="9.75" customHeight="1" x14ac:dyDescent="0.25">
      <c r="A27" s="7"/>
      <c r="B27" s="164"/>
      <c r="C27" s="165"/>
      <c r="D27" s="165"/>
      <c r="E27" s="165"/>
      <c r="F27" s="166"/>
      <c r="G27" s="171"/>
      <c r="H27" s="172"/>
      <c r="I27" s="171"/>
      <c r="J27" s="172"/>
    </row>
    <row r="28" spans="1:11" ht="33" customHeight="1" thickBot="1" x14ac:dyDescent="0.3">
      <c r="A28" s="7"/>
      <c r="B28" s="162"/>
      <c r="C28" s="163"/>
      <c r="D28" s="168"/>
      <c r="E28" s="168"/>
      <c r="F28" s="168"/>
      <c r="G28" s="169"/>
      <c r="H28" s="170"/>
      <c r="I28" s="167"/>
      <c r="J28" s="167"/>
    </row>
    <row r="29" spans="1:11" ht="35.25" customHeight="1" thickBot="1" x14ac:dyDescent="0.3">
      <c r="A29" s="8"/>
      <c r="B29" s="38" t="s">
        <v>73</v>
      </c>
      <c r="C29" s="39" t="s">
        <v>81</v>
      </c>
      <c r="D29" s="192" t="s">
        <v>82</v>
      </c>
      <c r="E29" s="192"/>
      <c r="F29" s="192"/>
      <c r="G29" s="193"/>
      <c r="H29" s="194">
        <v>0.55000000000000004</v>
      </c>
      <c r="I29" s="195"/>
      <c r="J29" s="196"/>
    </row>
    <row r="30" spans="1:11" ht="35.25" customHeight="1" thickBot="1" x14ac:dyDescent="0.3">
      <c r="A30" s="8"/>
      <c r="B30" s="42" t="s">
        <v>26</v>
      </c>
      <c r="C30" s="43">
        <v>20</v>
      </c>
      <c r="D30" s="44">
        <v>1</v>
      </c>
      <c r="E30" s="44">
        <v>2</v>
      </c>
      <c r="F30" s="44">
        <v>3</v>
      </c>
      <c r="G30" s="45">
        <v>4</v>
      </c>
      <c r="H30" s="46">
        <v>5</v>
      </c>
      <c r="I30" s="46">
        <v>6</v>
      </c>
      <c r="J30" s="46">
        <v>7</v>
      </c>
      <c r="K30" s="37">
        <f>SUM(D32:J32)</f>
        <v>0</v>
      </c>
    </row>
    <row r="31" spans="1:11" ht="33" customHeight="1" thickBot="1" x14ac:dyDescent="0.3">
      <c r="A31" s="8"/>
      <c r="B31" s="132"/>
      <c r="C31" s="132"/>
      <c r="D31" s="27"/>
      <c r="E31" s="27"/>
      <c r="F31" s="27"/>
      <c r="G31" s="28"/>
      <c r="H31" s="24" t="s">
        <v>18</v>
      </c>
      <c r="I31" s="24"/>
      <c r="J31" s="24"/>
    </row>
    <row r="32" spans="1:11" ht="18" hidden="1" customHeight="1" thickBot="1" x14ac:dyDescent="0.3">
      <c r="A32" s="8"/>
      <c r="B32" s="158"/>
      <c r="C32" s="159"/>
      <c r="D32" s="29" t="str">
        <f>((IF(D31="X",D30,"0")))</f>
        <v>0</v>
      </c>
      <c r="E32" s="29" t="str">
        <f>((IF(E31="X",E30,"0")))</f>
        <v>0</v>
      </c>
      <c r="F32" s="29" t="str">
        <f>((IF(F31="X",F30,"0")))</f>
        <v>0</v>
      </c>
      <c r="G32" s="30" t="str">
        <f>((IF(G31="X",G30,"0")))</f>
        <v>0</v>
      </c>
      <c r="H32" s="32" t="str">
        <f>(IF(H31="X",H30,"0"))</f>
        <v>0</v>
      </c>
      <c r="I32" s="32" t="str">
        <f>(IF(I31="X",I30,"0"))</f>
        <v>0</v>
      </c>
      <c r="J32" s="32" t="str">
        <f>(IF(J31="X",J30,"0"))</f>
        <v>0</v>
      </c>
    </row>
    <row r="33" spans="1:11" ht="35.25" customHeight="1" thickBot="1" x14ac:dyDescent="0.3">
      <c r="A33" s="8"/>
      <c r="B33" s="40" t="s">
        <v>27</v>
      </c>
      <c r="C33" s="41">
        <v>16</v>
      </c>
      <c r="D33" s="44">
        <v>1</v>
      </c>
      <c r="E33" s="44">
        <v>2</v>
      </c>
      <c r="F33" s="44">
        <v>3</v>
      </c>
      <c r="G33" s="45">
        <v>4</v>
      </c>
      <c r="H33" s="46">
        <v>5</v>
      </c>
      <c r="I33" s="46">
        <v>6</v>
      </c>
      <c r="J33" s="46">
        <v>7</v>
      </c>
      <c r="K33" s="37">
        <f>SUM(D35:J35)</f>
        <v>0</v>
      </c>
    </row>
    <row r="34" spans="1:11" s="2" customFormat="1" ht="34.5" customHeight="1" thickBot="1" x14ac:dyDescent="0.3">
      <c r="A34" s="8"/>
      <c r="B34" s="132"/>
      <c r="C34" s="132"/>
      <c r="D34" s="27"/>
      <c r="E34" s="27"/>
      <c r="F34" s="27"/>
      <c r="G34" s="28"/>
      <c r="H34" s="24"/>
      <c r="I34" s="24"/>
      <c r="J34" s="24"/>
      <c r="K34"/>
    </row>
    <row r="35" spans="1:11" s="2" customFormat="1" ht="18" hidden="1" customHeight="1" thickBot="1" x14ac:dyDescent="0.3">
      <c r="A35" s="8"/>
      <c r="B35" s="158" t="s">
        <v>72</v>
      </c>
      <c r="C35" s="159"/>
      <c r="D35" s="29" t="str">
        <f>((IF(D34="X",D33,"0")))</f>
        <v>0</v>
      </c>
      <c r="E35" s="29" t="str">
        <f t="shared" ref="E35" si="0">((IF(E34="X",E33,"0")))</f>
        <v>0</v>
      </c>
      <c r="F35" s="29" t="str">
        <f>((IF(F34="X",F33,"0")))</f>
        <v>0</v>
      </c>
      <c r="G35" s="30" t="str">
        <f>((IF(G34="X",G33,"0")))</f>
        <v>0</v>
      </c>
      <c r="H35" s="32" t="str">
        <f>((IF(H34="X",H33,"0")))</f>
        <v>0</v>
      </c>
      <c r="I35" s="32" t="str">
        <f>((IF(I34="X",I33,"0")))</f>
        <v>0</v>
      </c>
      <c r="J35" s="32" t="str">
        <f>((IF(J34="X",J33,"0")))</f>
        <v>0</v>
      </c>
      <c r="K35"/>
    </row>
    <row r="36" spans="1:11" s="2" customFormat="1" ht="35.25" customHeight="1" thickBot="1" x14ac:dyDescent="0.25">
      <c r="A36" s="8"/>
      <c r="B36" s="40" t="s">
        <v>72</v>
      </c>
      <c r="C36" s="41">
        <v>15</v>
      </c>
      <c r="D36" s="44">
        <v>1</v>
      </c>
      <c r="E36" s="44">
        <v>2</v>
      </c>
      <c r="F36" s="44">
        <v>3</v>
      </c>
      <c r="G36" s="45">
        <v>4</v>
      </c>
      <c r="H36" s="46">
        <v>5</v>
      </c>
      <c r="I36" s="46">
        <v>6</v>
      </c>
      <c r="J36" s="46">
        <v>7</v>
      </c>
      <c r="K36" s="37">
        <f>SUM(D38:J38)</f>
        <v>0</v>
      </c>
    </row>
    <row r="37" spans="1:11" s="2" customFormat="1" ht="33" customHeight="1" thickBot="1" x14ac:dyDescent="0.3">
      <c r="A37" s="8"/>
      <c r="B37" s="160"/>
      <c r="C37" s="160"/>
      <c r="D37" s="83"/>
      <c r="E37" s="83"/>
      <c r="F37" s="83"/>
      <c r="G37" s="84"/>
      <c r="H37" s="85"/>
      <c r="I37" s="85"/>
      <c r="J37" s="85"/>
      <c r="K37"/>
    </row>
    <row r="38" spans="1:11" s="2" customFormat="1" ht="12" customHeight="1" thickBot="1" x14ac:dyDescent="0.3">
      <c r="A38" s="8"/>
      <c r="B38" s="161"/>
      <c r="C38" s="161"/>
      <c r="D38" s="91" t="str">
        <f>((IF(D37="X",D36,"0")))</f>
        <v>0</v>
      </c>
      <c r="E38" s="92" t="str">
        <f t="shared" ref="E38:F38" si="1">((IF(E37="X",E36,"0")))</f>
        <v>0</v>
      </c>
      <c r="F38" s="92" t="str">
        <f t="shared" si="1"/>
        <v>0</v>
      </c>
      <c r="G38" s="93" t="str">
        <f>((IF(G37="X",G36,"0")))</f>
        <v>0</v>
      </c>
      <c r="H38" s="94" t="str">
        <f>((IF(H37="X",H36,"0")))</f>
        <v>0</v>
      </c>
      <c r="I38" s="95" t="str">
        <f t="shared" ref="I38:J38" si="2">((IF(I37="X",I36,"0")))</f>
        <v>0</v>
      </c>
      <c r="J38" s="95" t="str">
        <f t="shared" si="2"/>
        <v>0</v>
      </c>
      <c r="K38" s="96"/>
    </row>
    <row r="39" spans="1:11" s="12" customFormat="1" ht="45" customHeight="1" thickBot="1" x14ac:dyDescent="0.3">
      <c r="B39" s="68" t="s">
        <v>74</v>
      </c>
      <c r="C39" s="101">
        <f>C36+C33+C30</f>
        <v>51</v>
      </c>
      <c r="D39" s="152">
        <f>(K30*C30)+(K33*C33)+(K36*C36)</f>
        <v>0</v>
      </c>
      <c r="E39" s="153"/>
      <c r="F39" s="153"/>
      <c r="G39" s="153"/>
      <c r="H39" s="139">
        <f>D39/(C39*7)</f>
        <v>0</v>
      </c>
      <c r="I39" s="140"/>
      <c r="J39" s="140"/>
      <c r="K39" s="141"/>
    </row>
    <row r="40" spans="1:11" s="69" customFormat="1" ht="13.8" thickBot="1" x14ac:dyDescent="0.3">
      <c r="B40" s="104" t="s">
        <v>6</v>
      </c>
      <c r="C40" s="105"/>
      <c r="D40" s="105"/>
      <c r="E40" s="105"/>
      <c r="F40" s="105"/>
      <c r="G40" s="105"/>
      <c r="H40" s="105"/>
      <c r="I40" s="105"/>
      <c r="J40" s="105"/>
      <c r="K40" s="106"/>
    </row>
    <row r="41" spans="1:11" s="69" customFormat="1" ht="25.5" customHeight="1" x14ac:dyDescent="0.25">
      <c r="B41" s="107" t="s">
        <v>24</v>
      </c>
      <c r="C41" s="108"/>
      <c r="D41" s="108"/>
      <c r="E41" s="108"/>
      <c r="F41" s="108"/>
      <c r="G41" s="108"/>
      <c r="H41" s="108"/>
      <c r="I41" s="108"/>
      <c r="J41" s="108"/>
      <c r="K41" s="109"/>
    </row>
    <row r="42" spans="1:11" s="69" customFormat="1" x14ac:dyDescent="0.25">
      <c r="B42" s="63"/>
      <c r="C42" s="33"/>
      <c r="D42" s="33"/>
      <c r="E42" s="33"/>
      <c r="F42" s="33"/>
      <c r="G42" s="33"/>
      <c r="H42" s="33"/>
      <c r="I42" s="33"/>
      <c r="J42" s="33"/>
      <c r="K42" s="64"/>
    </row>
    <row r="43" spans="1:11" s="69" customFormat="1" x14ac:dyDescent="0.25">
      <c r="B43" s="63"/>
      <c r="C43" s="33"/>
      <c r="D43" s="33"/>
      <c r="E43" s="33"/>
      <c r="F43" s="33"/>
      <c r="G43" s="33"/>
      <c r="H43" s="33"/>
      <c r="I43" s="33"/>
      <c r="J43" s="33"/>
      <c r="K43" s="64"/>
    </row>
    <row r="44" spans="1:11" s="69" customFormat="1" x14ac:dyDescent="0.25">
      <c r="B44" s="63"/>
      <c r="C44" s="33"/>
      <c r="D44" s="33"/>
      <c r="E44" s="33"/>
      <c r="F44" s="33"/>
      <c r="G44" s="33"/>
      <c r="H44" s="33"/>
      <c r="I44" s="33"/>
      <c r="J44" s="33"/>
      <c r="K44" s="64"/>
    </row>
    <row r="45" spans="1:11" s="69" customFormat="1" x14ac:dyDescent="0.25">
      <c r="B45" s="63"/>
      <c r="C45" s="33"/>
      <c r="D45" s="33"/>
      <c r="E45" s="33"/>
      <c r="F45" s="33"/>
      <c r="G45" s="33"/>
      <c r="H45" s="33"/>
      <c r="I45" s="33"/>
      <c r="J45" s="33"/>
      <c r="K45" s="64"/>
    </row>
    <row r="46" spans="1:11" s="69" customFormat="1" ht="13.8" thickBot="1" x14ac:dyDescent="0.3">
      <c r="B46" s="63"/>
      <c r="C46" s="33"/>
      <c r="D46" s="33"/>
      <c r="E46" s="33"/>
      <c r="F46" s="33"/>
      <c r="G46" s="33"/>
      <c r="H46" s="33"/>
      <c r="I46" s="33"/>
      <c r="J46" s="33"/>
      <c r="K46" s="64"/>
    </row>
    <row r="47" spans="1:11" s="12" customFormat="1" ht="14.4" thickBot="1" x14ac:dyDescent="0.3">
      <c r="B47" s="78" t="str">
        <f t="shared" ref="B47:C51" si="3">B1</f>
        <v>AREA / SETTORE</v>
      </c>
      <c r="C47" s="156">
        <f t="shared" si="3"/>
        <v>0</v>
      </c>
      <c r="D47" s="156"/>
      <c r="E47" s="156"/>
      <c r="F47" s="157"/>
      <c r="G47" s="66"/>
      <c r="H47" s="88"/>
      <c r="I47" s="88"/>
      <c r="J47" s="88"/>
      <c r="K47" s="67"/>
    </row>
    <row r="48" spans="1:11" s="12" customFormat="1" ht="15" x14ac:dyDescent="0.25">
      <c r="B48" s="70" t="str">
        <f t="shared" si="3"/>
        <v>SERVIZIO</v>
      </c>
      <c r="C48" s="142">
        <f t="shared" si="3"/>
        <v>0</v>
      </c>
      <c r="D48" s="142"/>
      <c r="E48" s="142"/>
      <c r="F48" s="143"/>
      <c r="G48" s="33"/>
      <c r="H48" s="144" t="s">
        <v>0</v>
      </c>
      <c r="I48" s="145"/>
      <c r="J48" s="145"/>
      <c r="K48"/>
    </row>
    <row r="49" spans="1:11" s="12" customFormat="1" ht="13.8" x14ac:dyDescent="0.25">
      <c r="B49" s="71" t="str">
        <f t="shared" si="3"/>
        <v>DIPENDENTE</v>
      </c>
      <c r="C49" s="142" t="str">
        <f t="shared" si="3"/>
        <v>Nome Cognome</v>
      </c>
      <c r="D49" s="142"/>
      <c r="E49" s="142"/>
      <c r="F49" s="143"/>
      <c r="G49" s="33"/>
      <c r="H49" s="146">
        <f>H2</f>
        <v>2023</v>
      </c>
      <c r="I49" s="147"/>
      <c r="J49" s="148"/>
      <c r="K49"/>
    </row>
    <row r="50" spans="1:11" s="12" customFormat="1" ht="13.8" x14ac:dyDescent="0.25">
      <c r="B50" s="72" t="str">
        <f t="shared" si="3"/>
        <v>Area</v>
      </c>
      <c r="C50" s="142" t="str">
        <f t="shared" si="3"/>
        <v>Area</v>
      </c>
      <c r="D50" s="142"/>
      <c r="E50" s="142"/>
      <c r="F50" s="143"/>
      <c r="G50" s="33"/>
      <c r="H50" s="149"/>
      <c r="I50" s="150"/>
      <c r="J50" s="151"/>
      <c r="K50"/>
    </row>
    <row r="51" spans="1:11" s="12" customFormat="1" ht="14.4" thickBot="1" x14ac:dyDescent="0.3">
      <c r="B51" s="73" t="str">
        <f t="shared" si="3"/>
        <v>Profilo Professionale</v>
      </c>
      <c r="C51" s="154" t="str">
        <f t="shared" si="3"/>
        <v>Educatore/Assistente Sociale</v>
      </c>
      <c r="D51" s="154"/>
      <c r="E51" s="154"/>
      <c r="F51" s="155"/>
      <c r="G51" s="33"/>
      <c r="H51" s="33"/>
      <c r="I51" s="33"/>
      <c r="J51" s="33"/>
      <c r="K51"/>
    </row>
    <row r="52" spans="1:11" s="12" customFormat="1" ht="13.8" thickBot="1" x14ac:dyDescent="0.3">
      <c r="B52" s="63"/>
      <c r="C52" s="33"/>
      <c r="D52" s="33"/>
      <c r="E52" s="33"/>
      <c r="F52" s="33"/>
      <c r="G52" s="33"/>
      <c r="H52" s="33"/>
      <c r="I52" s="33"/>
      <c r="J52" s="33"/>
      <c r="K52"/>
    </row>
    <row r="53" spans="1:11" s="2" customFormat="1" ht="42.9" customHeight="1" thickBot="1" x14ac:dyDescent="0.3">
      <c r="A53" s="9"/>
      <c r="B53" s="74" t="s">
        <v>19</v>
      </c>
      <c r="C53" s="75" t="s">
        <v>75</v>
      </c>
      <c r="D53" s="134" t="s">
        <v>76</v>
      </c>
      <c r="E53" s="134"/>
      <c r="F53" s="134"/>
      <c r="G53" s="135"/>
      <c r="H53" s="136">
        <v>0.45</v>
      </c>
      <c r="I53" s="137"/>
      <c r="J53" s="138"/>
      <c r="K53"/>
    </row>
    <row r="54" spans="1:11" s="2" customFormat="1" ht="35.25" customHeight="1" thickBot="1" x14ac:dyDescent="0.25">
      <c r="A54" s="8"/>
      <c r="B54" s="47" t="s">
        <v>28</v>
      </c>
      <c r="C54" s="48">
        <v>14</v>
      </c>
      <c r="D54" s="52">
        <v>1</v>
      </c>
      <c r="E54" s="52">
        <v>2</v>
      </c>
      <c r="F54" s="52">
        <v>3</v>
      </c>
      <c r="G54" s="53">
        <v>4</v>
      </c>
      <c r="H54" s="54">
        <v>5</v>
      </c>
      <c r="I54" s="54">
        <v>6</v>
      </c>
      <c r="J54" s="55">
        <v>7</v>
      </c>
      <c r="K54" s="26">
        <f>SUM(D58:J58)/3</f>
        <v>0</v>
      </c>
    </row>
    <row r="55" spans="1:11" s="2" customFormat="1" ht="35.25" customHeight="1" x14ac:dyDescent="0.25">
      <c r="A55" s="8"/>
      <c r="B55" s="132" t="s">
        <v>90</v>
      </c>
      <c r="C55" s="132"/>
      <c r="D55" s="27"/>
      <c r="E55" s="27"/>
      <c r="F55" s="27"/>
      <c r="G55" s="28"/>
      <c r="H55" s="24"/>
      <c r="I55" s="24"/>
      <c r="J55" s="24"/>
      <c r="K55"/>
    </row>
    <row r="56" spans="1:11" s="2" customFormat="1" ht="35.25" customHeight="1" x14ac:dyDescent="0.25">
      <c r="A56" s="8"/>
      <c r="B56" s="132" t="s">
        <v>53</v>
      </c>
      <c r="C56" s="132"/>
      <c r="D56" s="27"/>
      <c r="E56" s="27"/>
      <c r="F56" s="27"/>
      <c r="G56" s="28"/>
      <c r="H56" s="24"/>
      <c r="I56" s="24"/>
      <c r="J56" s="24"/>
      <c r="K56"/>
    </row>
    <row r="57" spans="1:11" s="2" customFormat="1" ht="42.75" customHeight="1" thickBot="1" x14ac:dyDescent="0.3">
      <c r="A57" s="8"/>
      <c r="B57" s="132" t="s">
        <v>54</v>
      </c>
      <c r="C57" s="132"/>
      <c r="D57" s="27"/>
      <c r="E57" s="27"/>
      <c r="F57" s="27"/>
      <c r="G57" s="28"/>
      <c r="H57" s="24"/>
      <c r="I57" s="24"/>
      <c r="J57" s="24"/>
      <c r="K57"/>
    </row>
    <row r="58" spans="1:11" s="2" customFormat="1" ht="12.9" hidden="1" customHeight="1" thickBot="1" x14ac:dyDescent="0.3">
      <c r="A58" s="8"/>
      <c r="B58" s="114" t="s">
        <v>77</v>
      </c>
      <c r="C58" s="114"/>
      <c r="D58" s="34">
        <f>((IF(D55="X",D54,"0")+(IF(D56="X",D54,"0")+IF(D57="X",D54,"0"))))</f>
        <v>0</v>
      </c>
      <c r="E58" s="34">
        <f t="shared" ref="E58:J58" si="4">((IF(E55="X",E54,"0")+(IF(E56="X",E54,"0")+IF(E57="X",E54,"0"))))</f>
        <v>0</v>
      </c>
      <c r="F58" s="34">
        <f t="shared" si="4"/>
        <v>0</v>
      </c>
      <c r="G58" s="35">
        <f t="shared" si="4"/>
        <v>0</v>
      </c>
      <c r="H58" s="36">
        <f t="shared" si="4"/>
        <v>0</v>
      </c>
      <c r="I58" s="36">
        <f t="shared" si="4"/>
        <v>0</v>
      </c>
      <c r="J58" s="36">
        <f t="shared" si="4"/>
        <v>0</v>
      </c>
      <c r="K58"/>
    </row>
    <row r="59" spans="1:11" s="2" customFormat="1" ht="35.25" customHeight="1" thickBot="1" x14ac:dyDescent="0.25">
      <c r="A59" s="8"/>
      <c r="B59" s="50" t="s">
        <v>77</v>
      </c>
      <c r="C59" s="51">
        <v>12</v>
      </c>
      <c r="D59" s="52">
        <v>1</v>
      </c>
      <c r="E59" s="52">
        <v>2</v>
      </c>
      <c r="F59" s="52">
        <v>3</v>
      </c>
      <c r="G59" s="53">
        <v>4</v>
      </c>
      <c r="H59" s="54">
        <v>5</v>
      </c>
      <c r="I59" s="54">
        <v>6</v>
      </c>
      <c r="J59" s="55">
        <v>7</v>
      </c>
      <c r="K59" s="26">
        <f>SUM(D63:J63)/3</f>
        <v>0</v>
      </c>
    </row>
    <row r="60" spans="1:11" s="2" customFormat="1" ht="35.1" customHeight="1" x14ac:dyDescent="0.25">
      <c r="A60" s="8"/>
      <c r="B60" s="133" t="s">
        <v>91</v>
      </c>
      <c r="C60" s="133"/>
      <c r="D60" s="31"/>
      <c r="E60" s="31"/>
      <c r="F60" s="31"/>
      <c r="G60" s="49"/>
      <c r="H60" s="25"/>
      <c r="I60" s="25"/>
      <c r="J60" s="24"/>
      <c r="K60"/>
    </row>
    <row r="61" spans="1:11" s="2" customFormat="1" ht="35.1" customHeight="1" x14ac:dyDescent="0.25">
      <c r="A61" s="8"/>
      <c r="B61" s="113" t="s">
        <v>92</v>
      </c>
      <c r="C61" s="113"/>
      <c r="D61" s="27"/>
      <c r="E61" s="27"/>
      <c r="F61" s="27"/>
      <c r="G61" s="28"/>
      <c r="H61" s="24"/>
      <c r="I61" s="24"/>
      <c r="J61" s="24"/>
      <c r="K61"/>
    </row>
    <row r="62" spans="1:11" s="2" customFormat="1" ht="35.1" customHeight="1" thickBot="1" x14ac:dyDescent="0.3">
      <c r="A62" s="8"/>
      <c r="B62" s="132" t="s">
        <v>43</v>
      </c>
      <c r="C62" s="132"/>
      <c r="D62" s="27"/>
      <c r="E62" s="27"/>
      <c r="F62" s="27"/>
      <c r="G62" s="28"/>
      <c r="H62" s="24"/>
      <c r="I62" s="24"/>
      <c r="J62" s="24"/>
      <c r="K62"/>
    </row>
    <row r="63" spans="1:11" s="2" customFormat="1" ht="13.8" hidden="1" thickBot="1" x14ac:dyDescent="0.3">
      <c r="A63" s="8"/>
      <c r="B63" s="114"/>
      <c r="C63" s="114"/>
      <c r="D63" s="34">
        <f>((IF(D60="X",D59,"0")+(IF(D61="X",D59,"0")+IF(D62="X",D59,"0"))))</f>
        <v>0</v>
      </c>
      <c r="E63" s="34">
        <f t="shared" ref="E63:J63" si="5">((IF(E60="X",E59,"0")+(IF(E61="X",E59,"0")+IF(E62="X",E59,"0"))))</f>
        <v>0</v>
      </c>
      <c r="F63" s="34">
        <f t="shared" si="5"/>
        <v>0</v>
      </c>
      <c r="G63" s="35">
        <f t="shared" si="5"/>
        <v>0</v>
      </c>
      <c r="H63" s="36">
        <f t="shared" si="5"/>
        <v>0</v>
      </c>
      <c r="I63" s="36">
        <f t="shared" si="5"/>
        <v>0</v>
      </c>
      <c r="J63" s="36">
        <f t="shared" si="5"/>
        <v>0</v>
      </c>
      <c r="K63"/>
    </row>
    <row r="64" spans="1:11" s="2" customFormat="1" ht="35.25" customHeight="1" thickBot="1" x14ac:dyDescent="0.25">
      <c r="A64" s="8"/>
      <c r="B64" s="50" t="s">
        <v>21</v>
      </c>
      <c r="C64" s="51">
        <v>11</v>
      </c>
      <c r="D64" s="52">
        <v>1</v>
      </c>
      <c r="E64" s="52">
        <v>2</v>
      </c>
      <c r="F64" s="52">
        <v>3</v>
      </c>
      <c r="G64" s="53">
        <v>4</v>
      </c>
      <c r="H64" s="54">
        <v>5</v>
      </c>
      <c r="I64" s="54">
        <v>6</v>
      </c>
      <c r="J64" s="55">
        <v>7</v>
      </c>
      <c r="K64" s="26">
        <f>SUM(D68:J68)/3</f>
        <v>0</v>
      </c>
    </row>
    <row r="65" spans="1:11" s="2" customFormat="1" ht="35.1" customHeight="1" x14ac:dyDescent="0.25">
      <c r="A65" s="8"/>
      <c r="B65" s="133" t="s">
        <v>65</v>
      </c>
      <c r="C65" s="133"/>
      <c r="D65" s="31"/>
      <c r="E65" s="31"/>
      <c r="F65" s="31"/>
      <c r="G65" s="49"/>
      <c r="H65" s="25"/>
      <c r="I65" s="25"/>
      <c r="J65" s="24"/>
      <c r="K65"/>
    </row>
    <row r="66" spans="1:11" s="2" customFormat="1" ht="35.1" customHeight="1" x14ac:dyDescent="0.25">
      <c r="A66" s="8"/>
      <c r="B66" s="132" t="s">
        <v>93</v>
      </c>
      <c r="C66" s="132"/>
      <c r="D66" s="27"/>
      <c r="E66" s="27"/>
      <c r="F66" s="27"/>
      <c r="G66" s="28"/>
      <c r="H66" s="24"/>
      <c r="I66" s="24"/>
      <c r="J66" s="24"/>
      <c r="K66"/>
    </row>
    <row r="67" spans="1:11" s="2" customFormat="1" ht="35.1" customHeight="1" thickBot="1" x14ac:dyDescent="0.3">
      <c r="A67" s="8"/>
      <c r="B67" s="132" t="s">
        <v>50</v>
      </c>
      <c r="C67" s="132"/>
      <c r="D67" s="27"/>
      <c r="E67" s="27"/>
      <c r="F67" s="27"/>
      <c r="G67" s="28"/>
      <c r="H67" s="24"/>
      <c r="I67" s="24"/>
      <c r="J67" s="24"/>
      <c r="K67"/>
    </row>
    <row r="68" spans="1:11" s="2" customFormat="1" ht="12" hidden="1" customHeight="1" thickBot="1" x14ac:dyDescent="0.3">
      <c r="A68" s="8"/>
      <c r="B68" s="114"/>
      <c r="C68" s="114"/>
      <c r="D68" s="34">
        <f t="shared" ref="D68:J68" si="6">((IF(D65="X",D64,"0")+IF(D66="X",D64,"0")+(IF(D67="X",D64,"0"))))</f>
        <v>0</v>
      </c>
      <c r="E68" s="34">
        <f t="shared" si="6"/>
        <v>0</v>
      </c>
      <c r="F68" s="34">
        <f t="shared" si="6"/>
        <v>0</v>
      </c>
      <c r="G68" s="35">
        <f t="shared" si="6"/>
        <v>0</v>
      </c>
      <c r="H68" s="36">
        <f t="shared" si="6"/>
        <v>0</v>
      </c>
      <c r="I68" s="36">
        <f t="shared" si="6"/>
        <v>0</v>
      </c>
      <c r="J68" s="36">
        <f t="shared" si="6"/>
        <v>0</v>
      </c>
      <c r="K68"/>
    </row>
    <row r="69" spans="1:11" s="2" customFormat="1" ht="35.25" customHeight="1" thickBot="1" x14ac:dyDescent="0.25">
      <c r="A69" s="8"/>
      <c r="B69" s="50" t="s">
        <v>29</v>
      </c>
      <c r="C69" s="51">
        <v>12</v>
      </c>
      <c r="D69" s="52">
        <v>1</v>
      </c>
      <c r="E69" s="52">
        <v>2</v>
      </c>
      <c r="F69" s="52">
        <v>3</v>
      </c>
      <c r="G69" s="53">
        <v>4</v>
      </c>
      <c r="H69" s="54">
        <v>5</v>
      </c>
      <c r="I69" s="54">
        <v>6</v>
      </c>
      <c r="J69" s="55">
        <v>7</v>
      </c>
      <c r="K69" s="26">
        <f>SUM(D74:J74)/4</f>
        <v>0</v>
      </c>
    </row>
    <row r="70" spans="1:11" s="2" customFormat="1" ht="35.1" customHeight="1" x14ac:dyDescent="0.25">
      <c r="A70" s="8"/>
      <c r="B70" s="190" t="s">
        <v>42</v>
      </c>
      <c r="C70" s="191"/>
      <c r="D70" s="31"/>
      <c r="E70" s="31"/>
      <c r="F70" s="31"/>
      <c r="G70" s="49"/>
      <c r="H70" s="25"/>
      <c r="I70" s="25"/>
      <c r="J70" s="24"/>
      <c r="K70"/>
    </row>
    <row r="71" spans="1:11" s="2" customFormat="1" ht="35.1" customHeight="1" x14ac:dyDescent="0.25">
      <c r="A71" s="8"/>
      <c r="B71" s="113" t="s">
        <v>45</v>
      </c>
      <c r="C71" s="113"/>
      <c r="D71" s="27"/>
      <c r="E71" s="27"/>
      <c r="F71" s="27"/>
      <c r="G71" s="28"/>
      <c r="H71" s="24"/>
      <c r="I71" s="24"/>
      <c r="J71" s="24"/>
      <c r="K71"/>
    </row>
    <row r="72" spans="1:11" s="2" customFormat="1" ht="35.1" customHeight="1" x14ac:dyDescent="0.25">
      <c r="A72" s="8"/>
      <c r="B72" s="113" t="s">
        <v>41</v>
      </c>
      <c r="C72" s="113"/>
      <c r="D72" s="27"/>
      <c r="E72" s="27"/>
      <c r="F72" s="27"/>
      <c r="G72" s="28"/>
      <c r="H72" s="24"/>
      <c r="I72" s="24"/>
      <c r="J72" s="24"/>
      <c r="K72"/>
    </row>
    <row r="73" spans="1:11" s="2" customFormat="1" ht="35.1" customHeight="1" thickBot="1" x14ac:dyDescent="0.3">
      <c r="A73" s="8"/>
      <c r="B73" s="113" t="s">
        <v>40</v>
      </c>
      <c r="C73" s="113"/>
      <c r="D73" s="83"/>
      <c r="E73" s="83"/>
      <c r="F73" s="83"/>
      <c r="G73" s="84"/>
      <c r="H73" s="85"/>
      <c r="I73" s="85"/>
      <c r="J73" s="85"/>
      <c r="K73"/>
    </row>
    <row r="74" spans="1:11" s="2" customFormat="1" ht="12" hidden="1" customHeight="1" thickBot="1" x14ac:dyDescent="0.3">
      <c r="A74" s="8"/>
      <c r="B74" s="114"/>
      <c r="C74" s="114"/>
      <c r="D74" s="34">
        <f>((IF(D70="X",D69,"0")+IF(D71="X",D69,"0")+(IF(D72="X",D69,"0")+(IF(D73="X",D69,"0")))))</f>
        <v>0</v>
      </c>
      <c r="E74" s="34">
        <f t="shared" ref="E74" si="7">((IF(E70="X",E69,"0")+IF(E71="X",E69,"0")+(IF(E72="X",E69,"0")+(IF(E73="X",E69,"0")))))</f>
        <v>0</v>
      </c>
      <c r="F74" s="34">
        <f>((IF(F70="X",F69,"0")+IF(F71="X",F69,"0")+(IF(F72="X",F69,"0")+(IF(F73="X",F69,"0")))))</f>
        <v>0</v>
      </c>
      <c r="G74" s="35">
        <f>((IF(G70="X",G69,"0")+IF(G71="X",G69,"0")+(IF(G72="X",G69,"0")+(IF(G73="X",G69,"0")))))</f>
        <v>0</v>
      </c>
      <c r="H74" s="36">
        <f>((IF(H70="X",H69,"0")+IF(H71="X",H69,"0")+(IF(H72="X",H69,"0")+(IF(H73="X",H69,"0")))))</f>
        <v>0</v>
      </c>
      <c r="I74" s="36">
        <f t="shared" ref="I74" si="8">((IF(I70="X",I69,"0")+IF(I71="X",I69,"0")+(IF(I72="X",I69,"0")+(IF(I73="X",I69,"0")))))</f>
        <v>0</v>
      </c>
      <c r="J74" s="36">
        <f>((IF(J70="X",J69,"0")+IF(J71="X",J69,"0")+(IF(J72="X",J69,"0")+(IF(J73="X",J69,"0")))))</f>
        <v>0</v>
      </c>
      <c r="K74"/>
    </row>
    <row r="75" spans="1:11" s="12" customFormat="1" ht="45" customHeight="1" thickBot="1" x14ac:dyDescent="0.3">
      <c r="B75" s="62" t="s">
        <v>20</v>
      </c>
      <c r="C75" s="76">
        <f>C54+C59+C64+C69</f>
        <v>49</v>
      </c>
      <c r="D75" s="115">
        <f>K54*C54+K59*C59+K64*C64+K69*C69</f>
        <v>0</v>
      </c>
      <c r="E75" s="116"/>
      <c r="F75" s="116"/>
      <c r="G75" s="116"/>
      <c r="H75" s="117">
        <f>D75/(C75*7)</f>
        <v>0</v>
      </c>
      <c r="I75" s="118"/>
      <c r="J75" s="118"/>
      <c r="K75" s="119"/>
    </row>
    <row r="76" spans="1:11" s="2" customFormat="1" ht="13.5" customHeight="1" thickBot="1" x14ac:dyDescent="0.3">
      <c r="A76" s="9"/>
      <c r="B76" s="33"/>
      <c r="C76" s="33"/>
      <c r="D76" s="33"/>
      <c r="E76" s="33"/>
      <c r="F76" s="33"/>
      <c r="G76" s="33"/>
      <c r="H76" s="33"/>
      <c r="I76" s="33"/>
      <c r="J76" s="33"/>
      <c r="K76"/>
    </row>
    <row r="77" spans="1:11" s="12" customFormat="1" ht="39" hidden="1" customHeight="1" thickBot="1" x14ac:dyDescent="0.3">
      <c r="B77" s="98" t="s">
        <v>78</v>
      </c>
      <c r="C77" s="99"/>
      <c r="D77" s="100"/>
      <c r="E77" s="58" t="s">
        <v>80</v>
      </c>
      <c r="F77" s="59"/>
      <c r="G77" s="60"/>
      <c r="H77" s="60"/>
      <c r="I77" s="60"/>
      <c r="J77" s="61"/>
    </row>
    <row r="78" spans="1:11" s="12" customFormat="1" ht="36" customHeight="1" thickBot="1" x14ac:dyDescent="0.3">
      <c r="B78" s="97" t="s">
        <v>78</v>
      </c>
      <c r="C78" s="120">
        <f>H39</f>
        <v>0</v>
      </c>
      <c r="D78" s="121"/>
      <c r="E78" s="122" t="s">
        <v>80</v>
      </c>
      <c r="F78" s="122"/>
      <c r="G78" s="123"/>
      <c r="H78" s="126">
        <f>(C78*H29)+(C79*H53)</f>
        <v>0</v>
      </c>
      <c r="I78" s="127"/>
      <c r="J78" s="127"/>
      <c r="K78" s="128"/>
    </row>
    <row r="79" spans="1:11" s="12" customFormat="1" ht="36.75" customHeight="1" thickBot="1" x14ac:dyDescent="0.3">
      <c r="B79" s="77" t="s">
        <v>79</v>
      </c>
      <c r="C79" s="117">
        <f>H75</f>
        <v>0</v>
      </c>
      <c r="D79" s="119"/>
      <c r="E79" s="124"/>
      <c r="F79" s="124"/>
      <c r="G79" s="125"/>
      <c r="H79" s="129"/>
      <c r="I79" s="130"/>
      <c r="J79" s="130"/>
      <c r="K79" s="131"/>
    </row>
    <row r="80" spans="1:11" s="2" customFormat="1" ht="13.8" hidden="1" thickBot="1" x14ac:dyDescent="0.3">
      <c r="A80" s="10" t="s">
        <v>5</v>
      </c>
      <c r="B80" s="11"/>
      <c r="C80" s="12"/>
      <c r="D80" s="12"/>
      <c r="E80" s="12"/>
      <c r="F80" s="12"/>
      <c r="G80" s="12"/>
      <c r="H80" s="12"/>
      <c r="I80" s="12"/>
      <c r="J80" s="12"/>
      <c r="K80"/>
    </row>
    <row r="81" spans="1:12" ht="13.8" thickBot="1" x14ac:dyDescent="0.3">
      <c r="A81" s="10"/>
      <c r="B81" s="104" t="s">
        <v>6</v>
      </c>
      <c r="C81" s="105"/>
      <c r="D81" s="105"/>
      <c r="E81" s="105"/>
      <c r="F81" s="105"/>
      <c r="G81" s="105"/>
      <c r="H81" s="105"/>
      <c r="I81" s="105"/>
      <c r="J81" s="105"/>
      <c r="K81" s="106"/>
    </row>
    <row r="82" spans="1:12" ht="37.5" customHeight="1" x14ac:dyDescent="0.25">
      <c r="A82" t="s">
        <v>7</v>
      </c>
      <c r="B82" s="107" t="s">
        <v>23</v>
      </c>
      <c r="C82" s="108"/>
      <c r="D82" s="108"/>
      <c r="E82" s="108"/>
      <c r="F82" s="108"/>
      <c r="G82" s="108"/>
      <c r="H82" s="108"/>
      <c r="I82" s="108"/>
      <c r="J82" s="108"/>
      <c r="K82" s="109"/>
    </row>
    <row r="83" spans="1:12" x14ac:dyDescent="0.25">
      <c r="A83" s="10" t="s">
        <v>8</v>
      </c>
      <c r="B83" s="63"/>
      <c r="C83" s="33"/>
      <c r="D83" s="33"/>
      <c r="E83" s="33"/>
      <c r="F83" s="33"/>
      <c r="G83" s="33"/>
      <c r="H83" s="33"/>
      <c r="I83" s="33"/>
      <c r="J83" s="33"/>
      <c r="K83" s="64"/>
    </row>
    <row r="84" spans="1:12" x14ac:dyDescent="0.25">
      <c r="A84" s="10" t="s">
        <v>9</v>
      </c>
      <c r="B84" s="63"/>
      <c r="C84" s="33"/>
      <c r="D84" s="33"/>
      <c r="E84" s="33"/>
      <c r="F84" s="33"/>
      <c r="G84" s="33"/>
      <c r="H84" s="33"/>
      <c r="I84" s="33"/>
      <c r="J84" s="33"/>
      <c r="K84" s="64"/>
    </row>
    <row r="85" spans="1:12" x14ac:dyDescent="0.25">
      <c r="A85" s="10" t="s">
        <v>10</v>
      </c>
      <c r="B85" s="63"/>
      <c r="C85" s="33"/>
      <c r="D85" s="33"/>
      <c r="E85" s="33"/>
      <c r="F85" s="33"/>
      <c r="G85" s="33"/>
      <c r="H85" s="33"/>
      <c r="I85" s="33"/>
      <c r="J85" s="33"/>
      <c r="K85" s="64"/>
    </row>
    <row r="86" spans="1:12" x14ac:dyDescent="0.25">
      <c r="A86" s="10" t="s">
        <v>11</v>
      </c>
      <c r="B86" s="63"/>
      <c r="C86" s="33"/>
      <c r="D86" s="33"/>
      <c r="E86" s="33"/>
      <c r="F86" s="33"/>
      <c r="G86" s="33"/>
      <c r="H86" s="33"/>
      <c r="I86" s="33"/>
      <c r="J86" s="33"/>
      <c r="K86" s="64"/>
    </row>
    <row r="87" spans="1:12" x14ac:dyDescent="0.25">
      <c r="A87" s="10" t="s">
        <v>12</v>
      </c>
      <c r="B87" s="63"/>
      <c r="C87" s="33"/>
      <c r="D87" s="33"/>
      <c r="E87" s="33"/>
      <c r="F87" s="33"/>
      <c r="G87" s="33"/>
      <c r="H87" s="33"/>
      <c r="I87" s="33"/>
      <c r="J87" s="33"/>
      <c r="K87" s="64"/>
    </row>
    <row r="88" spans="1:12" ht="13.8" thickBot="1" x14ac:dyDescent="0.3">
      <c r="A88" s="10" t="s">
        <v>13</v>
      </c>
      <c r="B88" s="65"/>
      <c r="C88" s="66"/>
      <c r="D88" s="66"/>
      <c r="E88" s="66"/>
      <c r="F88" s="66"/>
      <c r="G88" s="66"/>
      <c r="H88" s="66"/>
      <c r="I88" s="66"/>
      <c r="J88" s="66"/>
      <c r="K88" s="67"/>
    </row>
    <row r="89" spans="1:12" x14ac:dyDescent="0.25">
      <c r="A89" t="s">
        <v>14</v>
      </c>
    </row>
    <row r="90" spans="1:12" hidden="1" x14ac:dyDescent="0.25"/>
    <row r="91" spans="1:12" hidden="1" x14ac:dyDescent="0.25">
      <c r="B91" s="110" t="s">
        <v>15</v>
      </c>
      <c r="C91" s="111"/>
      <c r="D91" s="111"/>
      <c r="E91" s="111"/>
      <c r="F91" s="111"/>
      <c r="G91" s="111"/>
      <c r="H91" s="111"/>
      <c r="I91" s="111"/>
      <c r="J91" s="111"/>
      <c r="K91" s="112"/>
    </row>
    <row r="92" spans="1:12" ht="13.8" hidden="1" thickBot="1" x14ac:dyDescent="0.3">
      <c r="B92" s="13" t="s">
        <v>16</v>
      </c>
      <c r="C92" s="14" t="e">
        <f>((IF(#REF!="","0",1)*#REF!)+(IF(#REF!="","0",1)*#REF!)+(IF(#REF!="","0",1)*#REF!))</f>
        <v>#REF!</v>
      </c>
      <c r="D92" s="15" t="e">
        <f>((IF(#REF!="","0",2)*#REF!)+(IF(#REF!="","0",2)*#REF!)+(IF(#REF!="","0",2)*#REF!))</f>
        <v>#REF!</v>
      </c>
      <c r="E92" s="15" t="e">
        <f>((IF(#REF!="","0",3)*#REF!)+(IF(#REF!="","0",3)*#REF!)+(IF(#REF!="","0",3)*#REF!))</f>
        <v>#REF!</v>
      </c>
      <c r="F92" s="15" t="e">
        <f>((IF(#REF!="","0",4)*#REF!)+(IF(#REF!="","0",4)*#REF!)+(IF(#REF!="","0",4)*#REF!))</f>
        <v>#REF!</v>
      </c>
      <c r="G92" s="15" t="e">
        <f>((IF(#REF!="","0",5)*#REF!)+(IF(#REF!="","0",5)*#REF!)+(IF(#REF!="","0",5)*#REF!))</f>
        <v>#REF!</v>
      </c>
      <c r="H92" s="15" t="e">
        <f>((IF(#REF!="","0",6)*#REF!)+(IF(#REF!="","0",6)*#REF!)+(IF(#REF!="","0",6)*#REF!))</f>
        <v>#REF!</v>
      </c>
      <c r="I92" s="16" t="e">
        <f>((IF(#REF!="","0",7)*#REF!)+(IF(#REF!="","0",7)*#REF!)+(IF(#REF!="","0",7)*#REF!))</f>
        <v>#REF!</v>
      </c>
      <c r="J92" t="e">
        <f>SUM(C92:I92)</f>
        <v>#REF!</v>
      </c>
      <c r="K92" s="17" t="e">
        <f>J92/350</f>
        <v>#REF!</v>
      </c>
      <c r="L92" s="18"/>
    </row>
    <row r="93" spans="1:12" ht="13.8" hidden="1" thickBot="1" x14ac:dyDescent="0.3">
      <c r="B93" s="13" t="s">
        <v>17</v>
      </c>
      <c r="C93" s="19" t="e">
        <f>((IF(#REF!="","0",1)*#REF!)+(IF(#REF!="","0",1)*#REF!)+(IF(#REF!="","0",1)*#REF!)+(IF(#REF!="","0",1)*#REF!)+(IF(#REF!="","0",1)*#REF!)+(IF(#REF!="","0",1)*#REF!)+(IF(#REF!="","0",1)*#REF!))</f>
        <v>#REF!</v>
      </c>
      <c r="D93" s="19" t="e">
        <f>((IF(#REF!="","0",2)*#REF!)+(IF(#REF!="","0",2)*#REF!)+(IF(#REF!="","0",2)*#REF!)+(IF(#REF!="","0",2)*#REF!)+(IF(#REF!="","0",2)*#REF!)+(IF(#REF!="","0",2)*#REF!)+(IF(#REF!="","0",2)*#REF!))</f>
        <v>#REF!</v>
      </c>
      <c r="E93" s="19" t="e">
        <f>((IF(#REF!="","0",3)*#REF!)+(IF(#REF!="","0",3)*#REF!)+(IF(#REF!="","0",3)*#REF!)+(IF(#REF!="","0",3)*#REF!)+(IF(#REF!="","0",3)*#REF!)+(IF(#REF!="","0",3)*#REF!)+(IF(#REF!="","0",3)*#REF!))</f>
        <v>#REF!</v>
      </c>
      <c r="F93" s="19" t="e">
        <f>((IF(#REF!="","0",4)*#REF!)+(IF(#REF!="","0",4)*#REF!)+(IF(#REF!="","0",4)*#REF!)+(IF(#REF!="","0",4)*#REF!)+(IF(#REF!="","0",4)*#REF!)+(IF(#REF!="","0",4)*#REF!)+(IF(#REF!="","0",4)*#REF!))</f>
        <v>#REF!</v>
      </c>
      <c r="G93" s="19" t="e">
        <f>((IF(#REF!="","0",5)*#REF!)+(IF(#REF!="","0",5)*#REF!)+(IF(#REF!="","0",5)*#REF!)+(IF(#REF!="","0",5)*#REF!)+(IF(#REF!="","0",5)*#REF!)+(IF(#REF!="","0",5)*#REF!)+(IF(#REF!="","0",5)*#REF!))</f>
        <v>#REF!</v>
      </c>
      <c r="H93" s="19" t="e">
        <f>((IF(#REF!="","0",6)*#REF!)+(IF(#REF!="","0",6)*#REF!)+(IF(#REF!="","0",6)*#REF!)+(IF(#REF!="","0",6)*#REF!)+(IF(#REF!="","0",6)*#REF!)+(IF(#REF!="","0",6)*#REF!)+(IF(#REF!="","0",6)*#REF!))</f>
        <v>#REF!</v>
      </c>
      <c r="I93" s="19" t="e">
        <f>((IF(#REF!="","0",7)*#REF!)+(IF(#REF!="","0",7)*#REF!)+(IF(#REF!="","0",7)*#REF!)+(IF(#REF!="","0",7)*#REF!)+(IF(#REF!="","0",7)*#REF!)+(IF(#REF!="","0",7)*#REF!)+(IF(#REF!="","0",7)*#REF!))</f>
        <v>#REF!</v>
      </c>
      <c r="J93" s="20" t="e">
        <f>SUM(C93:I93)</f>
        <v>#REF!</v>
      </c>
      <c r="K93" s="17" t="e">
        <f>J93/350</f>
        <v>#REF!</v>
      </c>
      <c r="L93" s="18"/>
    </row>
    <row r="94" spans="1:12" ht="13.8" hidden="1" thickBot="1" x14ac:dyDescent="0.3">
      <c r="B94" s="21"/>
      <c r="C94" s="22"/>
      <c r="D94" s="22"/>
      <c r="E94" s="22"/>
      <c r="F94" s="22"/>
      <c r="G94" s="22"/>
      <c r="H94" s="22"/>
      <c r="I94" s="22"/>
      <c r="J94" s="22" t="e">
        <f>SUM(J92:J93)</f>
        <v>#REF!</v>
      </c>
      <c r="K94" s="23" t="e">
        <f>IF(J94&lt;490,0,J94/700)</f>
        <v>#REF!</v>
      </c>
      <c r="L94" s="18"/>
    </row>
  </sheetData>
  <mergeCells count="102">
    <mergeCell ref="B81:K81"/>
    <mergeCell ref="B82:K82"/>
    <mergeCell ref="B91:K91"/>
    <mergeCell ref="B73:C73"/>
    <mergeCell ref="B74:C74"/>
    <mergeCell ref="D75:G75"/>
    <mergeCell ref="H75:K75"/>
    <mergeCell ref="C78:D78"/>
    <mergeCell ref="E78:G79"/>
    <mergeCell ref="H78:K79"/>
    <mergeCell ref="C79:D79"/>
    <mergeCell ref="B66:C66"/>
    <mergeCell ref="B67:C67"/>
    <mergeCell ref="B68:C68"/>
    <mergeCell ref="B70:C70"/>
    <mergeCell ref="B71:C71"/>
    <mergeCell ref="B72:C72"/>
    <mergeCell ref="B58:C58"/>
    <mergeCell ref="B60:C60"/>
    <mergeCell ref="B61:C61"/>
    <mergeCell ref="B62:C62"/>
    <mergeCell ref="B63:C63"/>
    <mergeCell ref="B65:C65"/>
    <mergeCell ref="D53:G53"/>
    <mergeCell ref="H53:J53"/>
    <mergeCell ref="B55:C55"/>
    <mergeCell ref="B56:C56"/>
    <mergeCell ref="B57:C57"/>
    <mergeCell ref="C48:F48"/>
    <mergeCell ref="H48:J48"/>
    <mergeCell ref="C49:F49"/>
    <mergeCell ref="H49:J50"/>
    <mergeCell ref="C50:F50"/>
    <mergeCell ref="C51:F51"/>
    <mergeCell ref="B37:C37"/>
    <mergeCell ref="B38:C38"/>
    <mergeCell ref="D39:G39"/>
    <mergeCell ref="H39:K39"/>
    <mergeCell ref="B40:K40"/>
    <mergeCell ref="B41:K41"/>
    <mergeCell ref="D29:G29"/>
    <mergeCell ref="H29:J29"/>
    <mergeCell ref="B31:C31"/>
    <mergeCell ref="B32:C32"/>
    <mergeCell ref="B34:C34"/>
    <mergeCell ref="B35:C35"/>
    <mergeCell ref="B27:F27"/>
    <mergeCell ref="G27:H27"/>
    <mergeCell ref="I27:J27"/>
    <mergeCell ref="B28:C28"/>
    <mergeCell ref="I28:J28"/>
    <mergeCell ref="B25:F25"/>
    <mergeCell ref="G25:H25"/>
    <mergeCell ref="I25:J25"/>
    <mergeCell ref="B26:F26"/>
    <mergeCell ref="G26:H26"/>
    <mergeCell ref="I26:J26"/>
    <mergeCell ref="B23:F23"/>
    <mergeCell ref="G23:H23"/>
    <mergeCell ref="I23:J23"/>
    <mergeCell ref="B24:F24"/>
    <mergeCell ref="G24:H24"/>
    <mergeCell ref="I24:J24"/>
    <mergeCell ref="B21:F21"/>
    <mergeCell ref="I21:J21"/>
    <mergeCell ref="G22:H22"/>
    <mergeCell ref="I22:J22"/>
    <mergeCell ref="B22:F22"/>
    <mergeCell ref="I19:J19"/>
    <mergeCell ref="B20:F20"/>
    <mergeCell ref="I20:J20"/>
    <mergeCell ref="B15:F15"/>
    <mergeCell ref="G15:H15"/>
    <mergeCell ref="I15:J15"/>
    <mergeCell ref="B16:F16"/>
    <mergeCell ref="I16:J16"/>
    <mergeCell ref="B17:F17"/>
    <mergeCell ref="I17:J17"/>
    <mergeCell ref="C47:F47"/>
    <mergeCell ref="D28:H28"/>
    <mergeCell ref="I7:J7"/>
    <mergeCell ref="B8:F8"/>
    <mergeCell ref="G8:H8"/>
    <mergeCell ref="I8:J8"/>
    <mergeCell ref="C1:F1"/>
    <mergeCell ref="H1:J1"/>
    <mergeCell ref="C2:F2"/>
    <mergeCell ref="H2:J3"/>
    <mergeCell ref="C3:F3"/>
    <mergeCell ref="C4:F4"/>
    <mergeCell ref="B9:F9"/>
    <mergeCell ref="B10:F10"/>
    <mergeCell ref="B11:F11"/>
    <mergeCell ref="B12:F12"/>
    <mergeCell ref="B13:F13"/>
    <mergeCell ref="B14:F14"/>
    <mergeCell ref="C5:F5"/>
    <mergeCell ref="B7:F7"/>
    <mergeCell ref="G7:H7"/>
    <mergeCell ref="B18:F18"/>
    <mergeCell ref="I18:J18"/>
    <mergeCell ref="B19:F19"/>
  </mergeCells>
  <pageMargins left="0.78740157480314965" right="0.39370078740157483" top="0.59055118110236227" bottom="0.51181102362204722" header="0.23622047244094491" footer="0.31496062992125984"/>
  <pageSetup paperSize="9" scale="70" orientation="portrait" r:id="rId1"/>
  <headerFooter alignWithMargins="0">
    <oddHeader>&amp;L&amp;"Tahoma,Corsivo"&amp;11COMUNE DI xxxxxxxxxxxxxxxxxx&amp;C&amp;"Tahoma,Grassetto"&amp;11SCHEDA DI VALUTAZIONE DELLA
 PERFORMANCE INDIVIDUALE</oddHeader>
    <oddFooter>&amp;LFirma compilatore:&amp;CFirma interessato:&amp;RData compilazione</oddFooter>
  </headerFooter>
  <rowBreaks count="1" manualBreakCount="1">
    <brk id="47" min="1" max="10" man="1"/>
  </rowBreaks>
  <colBreaks count="1" manualBreakCount="1">
    <brk id="1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94"/>
  <sheetViews>
    <sheetView topLeftCell="B43" zoomScale="130" zoomScaleNormal="130" zoomScaleSheetLayoutView="91" zoomScalePageLayoutView="90" workbookViewId="0">
      <selection activeCell="L53" sqref="L53"/>
    </sheetView>
  </sheetViews>
  <sheetFormatPr defaultColWidth="8.88671875" defaultRowHeight="13.2" x14ac:dyDescent="0.25"/>
  <cols>
    <col min="1" max="1" width="6.6640625" hidden="1" customWidth="1"/>
    <col min="2" max="2" width="48" customWidth="1"/>
    <col min="3" max="3" width="12.44140625" customWidth="1"/>
    <col min="4" max="4" width="6.44140625" customWidth="1"/>
    <col min="5" max="5" width="6.6640625" customWidth="1"/>
    <col min="6" max="6" width="7.33203125" customWidth="1"/>
    <col min="7" max="10" width="6.6640625" customWidth="1"/>
    <col min="11" max="11" width="12.44140625" customWidth="1"/>
    <col min="12" max="12" width="40.44140625" style="2" bestFit="1" customWidth="1"/>
  </cols>
  <sheetData>
    <row r="1" spans="2:12" ht="15" customHeight="1" x14ac:dyDescent="0.25">
      <c r="B1" s="78" t="s">
        <v>70</v>
      </c>
      <c r="C1" s="156"/>
      <c r="D1" s="156"/>
      <c r="E1" s="156"/>
      <c r="F1" s="157"/>
      <c r="G1" s="1"/>
      <c r="H1" s="144" t="s">
        <v>0</v>
      </c>
      <c r="I1" s="145"/>
      <c r="J1" s="145"/>
    </row>
    <row r="2" spans="2:12" ht="15" customHeight="1" x14ac:dyDescent="0.25">
      <c r="B2" s="70" t="s">
        <v>1</v>
      </c>
      <c r="C2" s="142"/>
      <c r="D2" s="142"/>
      <c r="E2" s="142"/>
      <c r="F2" s="143"/>
      <c r="G2" s="3"/>
      <c r="H2" s="146">
        <v>2023</v>
      </c>
      <c r="I2" s="147"/>
      <c r="J2" s="148"/>
    </row>
    <row r="3" spans="2:12" ht="15" x14ac:dyDescent="0.25">
      <c r="B3" s="71" t="s">
        <v>2</v>
      </c>
      <c r="C3" s="142" t="s">
        <v>22</v>
      </c>
      <c r="D3" s="142"/>
      <c r="E3" s="142"/>
      <c r="F3" s="143"/>
      <c r="G3" s="4"/>
      <c r="H3" s="173"/>
      <c r="I3" s="174"/>
      <c r="J3" s="175"/>
    </row>
    <row r="4" spans="2:12" ht="21" customHeight="1" x14ac:dyDescent="0.25">
      <c r="B4" s="72" t="s">
        <v>97</v>
      </c>
      <c r="C4" s="142" t="s">
        <v>97</v>
      </c>
      <c r="D4" s="142"/>
      <c r="E4" s="142"/>
      <c r="F4" s="143"/>
      <c r="G4" s="4"/>
      <c r="H4" s="4"/>
      <c r="I4" s="4"/>
      <c r="J4" s="5"/>
    </row>
    <row r="5" spans="2:12" ht="15.6" thickBot="1" x14ac:dyDescent="0.3">
      <c r="B5" s="73" t="s">
        <v>3</v>
      </c>
      <c r="C5" s="154" t="s">
        <v>30</v>
      </c>
      <c r="D5" s="154"/>
      <c r="E5" s="154"/>
      <c r="F5" s="155"/>
      <c r="G5" s="4"/>
      <c r="H5" s="4"/>
      <c r="I5" s="4"/>
      <c r="J5" s="4"/>
    </row>
    <row r="6" spans="2:12" ht="15.6" thickBot="1" x14ac:dyDescent="0.3">
      <c r="B6" s="86"/>
      <c r="C6" s="87"/>
      <c r="D6" s="87"/>
      <c r="E6" s="87"/>
      <c r="F6" s="87"/>
      <c r="G6" s="4"/>
      <c r="H6" s="4"/>
      <c r="I6" s="4"/>
      <c r="J6" s="4"/>
    </row>
    <row r="7" spans="2:12" ht="24" customHeight="1" x14ac:dyDescent="0.25">
      <c r="B7" s="185" t="s">
        <v>25</v>
      </c>
      <c r="C7" s="186"/>
      <c r="D7" s="186"/>
      <c r="E7" s="186"/>
      <c r="F7" s="186"/>
      <c r="G7" s="187" t="s">
        <v>71</v>
      </c>
      <c r="H7" s="188"/>
      <c r="I7" s="187" t="s">
        <v>4</v>
      </c>
      <c r="J7" s="189"/>
    </row>
    <row r="8" spans="2:12" x14ac:dyDescent="0.25">
      <c r="B8" s="176" t="s">
        <v>26</v>
      </c>
      <c r="C8" s="177"/>
      <c r="D8" s="177"/>
      <c r="E8" s="177"/>
      <c r="F8" s="178"/>
      <c r="G8" s="182"/>
      <c r="H8" s="182"/>
      <c r="I8" s="183"/>
      <c r="J8" s="184"/>
    </row>
    <row r="9" spans="2:12" x14ac:dyDescent="0.25">
      <c r="B9" s="179">
        <v>1</v>
      </c>
      <c r="C9" s="180"/>
      <c r="D9" s="180"/>
      <c r="E9" s="180"/>
      <c r="F9" s="181"/>
      <c r="G9" s="79"/>
      <c r="H9" s="80"/>
      <c r="I9" s="79"/>
      <c r="J9" s="81"/>
      <c r="K9" s="82"/>
    </row>
    <row r="10" spans="2:12" x14ac:dyDescent="0.25">
      <c r="B10" s="179">
        <v>2</v>
      </c>
      <c r="C10" s="180"/>
      <c r="D10" s="180"/>
      <c r="E10" s="180"/>
      <c r="F10" s="181"/>
      <c r="G10" s="79"/>
      <c r="H10" s="80"/>
      <c r="I10" s="79"/>
      <c r="J10" s="81"/>
    </row>
    <row r="11" spans="2:12" x14ac:dyDescent="0.25">
      <c r="B11" s="179">
        <v>3</v>
      </c>
      <c r="C11" s="180"/>
      <c r="D11" s="180"/>
      <c r="E11" s="180"/>
      <c r="F11" s="181"/>
      <c r="G11" s="79"/>
      <c r="H11" s="80"/>
      <c r="I11" s="79"/>
      <c r="J11" s="81"/>
    </row>
    <row r="12" spans="2:12" x14ac:dyDescent="0.25">
      <c r="B12" s="179"/>
      <c r="C12" s="180"/>
      <c r="D12" s="180"/>
      <c r="E12" s="180"/>
      <c r="F12" s="181"/>
      <c r="G12" s="79"/>
      <c r="H12" s="80"/>
      <c r="I12" s="79"/>
      <c r="J12" s="81"/>
    </row>
    <row r="13" spans="2:12" x14ac:dyDescent="0.25">
      <c r="B13" s="179"/>
      <c r="C13" s="180"/>
      <c r="D13" s="180"/>
      <c r="E13" s="180"/>
      <c r="F13" s="181"/>
      <c r="G13" s="79"/>
      <c r="H13" s="80"/>
      <c r="I13" s="79"/>
      <c r="J13" s="81"/>
    </row>
    <row r="14" spans="2:12" x14ac:dyDescent="0.25">
      <c r="B14" s="179"/>
      <c r="C14" s="180"/>
      <c r="D14" s="180"/>
      <c r="E14" s="180"/>
      <c r="F14" s="181"/>
      <c r="G14" s="79"/>
      <c r="H14" s="80"/>
      <c r="I14" s="79"/>
      <c r="J14" s="81"/>
    </row>
    <row r="15" spans="2:12" s="6" customFormat="1" x14ac:dyDescent="0.25">
      <c r="B15" s="176" t="s">
        <v>27</v>
      </c>
      <c r="C15" s="177"/>
      <c r="D15" s="177"/>
      <c r="E15" s="177"/>
      <c r="F15" s="178"/>
      <c r="G15" s="182"/>
      <c r="H15" s="182"/>
      <c r="I15" s="183"/>
      <c r="J15" s="184"/>
      <c r="L15" s="2"/>
    </row>
    <row r="16" spans="2:12" x14ac:dyDescent="0.25">
      <c r="B16" s="179">
        <v>1</v>
      </c>
      <c r="C16" s="180"/>
      <c r="D16" s="180"/>
      <c r="E16" s="180"/>
      <c r="F16" s="181"/>
      <c r="G16" s="79"/>
      <c r="H16" s="80"/>
      <c r="I16" s="171"/>
      <c r="J16" s="172"/>
    </row>
    <row r="17" spans="1:11" x14ac:dyDescent="0.25">
      <c r="B17" s="179">
        <v>2</v>
      </c>
      <c r="C17" s="180"/>
      <c r="D17" s="180"/>
      <c r="E17" s="180"/>
      <c r="F17" s="181"/>
      <c r="G17" s="79"/>
      <c r="H17" s="80"/>
      <c r="I17" s="171"/>
      <c r="J17" s="172"/>
    </row>
    <row r="18" spans="1:11" x14ac:dyDescent="0.25">
      <c r="B18" s="179">
        <v>3</v>
      </c>
      <c r="C18" s="180"/>
      <c r="D18" s="180"/>
      <c r="E18" s="180"/>
      <c r="F18" s="181"/>
      <c r="G18" s="79"/>
      <c r="H18" s="80"/>
      <c r="I18" s="171"/>
      <c r="J18" s="172"/>
    </row>
    <row r="19" spans="1:11" x14ac:dyDescent="0.25">
      <c r="B19" s="179"/>
      <c r="C19" s="180"/>
      <c r="D19" s="180"/>
      <c r="E19" s="180"/>
      <c r="F19" s="181"/>
      <c r="G19" s="79"/>
      <c r="H19" s="80"/>
      <c r="I19" s="171"/>
      <c r="J19" s="172"/>
    </row>
    <row r="20" spans="1:11" x14ac:dyDescent="0.25">
      <c r="B20" s="179"/>
      <c r="C20" s="180"/>
      <c r="D20" s="180"/>
      <c r="E20" s="180"/>
      <c r="F20" s="181"/>
      <c r="G20" s="79"/>
      <c r="H20" s="80"/>
      <c r="I20" s="171"/>
      <c r="J20" s="172"/>
    </row>
    <row r="21" spans="1:11" x14ac:dyDescent="0.25">
      <c r="B21" s="179"/>
      <c r="C21" s="180"/>
      <c r="D21" s="180"/>
      <c r="E21" s="180"/>
      <c r="F21" s="181"/>
      <c r="G21" s="79"/>
      <c r="H21" s="80"/>
      <c r="I21" s="171"/>
      <c r="J21" s="172"/>
    </row>
    <row r="22" spans="1:11" x14ac:dyDescent="0.25">
      <c r="A22" s="7"/>
      <c r="B22" s="176" t="s">
        <v>72</v>
      </c>
      <c r="C22" s="177"/>
      <c r="D22" s="177"/>
      <c r="E22" s="177"/>
      <c r="F22" s="178"/>
      <c r="G22" s="182"/>
      <c r="H22" s="182"/>
      <c r="I22" s="183"/>
      <c r="J22" s="184"/>
    </row>
    <row r="23" spans="1:11" x14ac:dyDescent="0.25">
      <c r="A23" s="7"/>
      <c r="B23" s="179">
        <v>1</v>
      </c>
      <c r="C23" s="180"/>
      <c r="D23" s="180"/>
      <c r="E23" s="180"/>
      <c r="F23" s="181"/>
      <c r="G23" s="171"/>
      <c r="H23" s="172"/>
      <c r="I23" s="171"/>
      <c r="J23" s="172"/>
    </row>
    <row r="24" spans="1:11" x14ac:dyDescent="0.25">
      <c r="A24" s="7"/>
      <c r="B24" s="179">
        <v>2</v>
      </c>
      <c r="C24" s="180"/>
      <c r="D24" s="180"/>
      <c r="E24" s="180"/>
      <c r="F24" s="181"/>
      <c r="G24" s="171"/>
      <c r="H24" s="172"/>
      <c r="I24" s="171"/>
      <c r="J24" s="172"/>
    </row>
    <row r="25" spans="1:11" x14ac:dyDescent="0.25">
      <c r="A25" s="7"/>
      <c r="B25" s="179">
        <v>3</v>
      </c>
      <c r="C25" s="180"/>
      <c r="D25" s="180"/>
      <c r="E25" s="180"/>
      <c r="F25" s="181"/>
      <c r="G25" s="171"/>
      <c r="H25" s="172"/>
      <c r="I25" s="171"/>
      <c r="J25" s="172"/>
    </row>
    <row r="26" spans="1:11" x14ac:dyDescent="0.25">
      <c r="A26" s="7"/>
      <c r="B26" s="164"/>
      <c r="C26" s="165"/>
      <c r="D26" s="165"/>
      <c r="E26" s="165"/>
      <c r="F26" s="166"/>
      <c r="G26" s="171"/>
      <c r="H26" s="172"/>
      <c r="I26" s="171"/>
      <c r="J26" s="172"/>
    </row>
    <row r="27" spans="1:11" ht="9.75" customHeight="1" x14ac:dyDescent="0.25">
      <c r="A27" s="7"/>
      <c r="B27" s="164"/>
      <c r="C27" s="165"/>
      <c r="D27" s="165"/>
      <c r="E27" s="165"/>
      <c r="F27" s="166"/>
      <c r="G27" s="171"/>
      <c r="H27" s="172"/>
      <c r="I27" s="171"/>
      <c r="J27" s="172"/>
    </row>
    <row r="28" spans="1:11" ht="33" customHeight="1" thickBot="1" x14ac:dyDescent="0.3">
      <c r="A28" s="7"/>
      <c r="B28" s="162"/>
      <c r="C28" s="163"/>
      <c r="D28" s="168"/>
      <c r="E28" s="168"/>
      <c r="F28" s="168"/>
      <c r="G28" s="169"/>
      <c r="H28" s="170"/>
      <c r="I28" s="167"/>
      <c r="J28" s="167"/>
    </row>
    <row r="29" spans="1:11" ht="35.25" customHeight="1" thickBot="1" x14ac:dyDescent="0.3">
      <c r="A29" s="8"/>
      <c r="B29" s="38" t="s">
        <v>73</v>
      </c>
      <c r="C29" s="39" t="s">
        <v>81</v>
      </c>
      <c r="D29" s="192" t="s">
        <v>82</v>
      </c>
      <c r="E29" s="192"/>
      <c r="F29" s="192"/>
      <c r="G29" s="193"/>
      <c r="H29" s="194">
        <v>0.55000000000000004</v>
      </c>
      <c r="I29" s="195"/>
      <c r="J29" s="196"/>
    </row>
    <row r="30" spans="1:11" ht="35.25" customHeight="1" thickBot="1" x14ac:dyDescent="0.3">
      <c r="A30" s="8"/>
      <c r="B30" s="42" t="s">
        <v>26</v>
      </c>
      <c r="C30" s="43">
        <v>20</v>
      </c>
      <c r="D30" s="44">
        <v>1</v>
      </c>
      <c r="E30" s="44">
        <v>2</v>
      </c>
      <c r="F30" s="44">
        <v>3</v>
      </c>
      <c r="G30" s="45">
        <v>4</v>
      </c>
      <c r="H30" s="46">
        <v>5</v>
      </c>
      <c r="I30" s="46">
        <v>6</v>
      </c>
      <c r="J30" s="46">
        <v>7</v>
      </c>
      <c r="K30" s="37">
        <f>SUM(D32:J32)</f>
        <v>0</v>
      </c>
    </row>
    <row r="31" spans="1:11" ht="33" customHeight="1" thickBot="1" x14ac:dyDescent="0.3">
      <c r="A31" s="8"/>
      <c r="B31" s="132"/>
      <c r="C31" s="132"/>
      <c r="D31" s="27"/>
      <c r="E31" s="27"/>
      <c r="F31" s="27"/>
      <c r="G31" s="28"/>
      <c r="H31" s="24" t="s">
        <v>18</v>
      </c>
      <c r="I31" s="24"/>
      <c r="J31" s="24"/>
    </row>
    <row r="32" spans="1:11" ht="18" hidden="1" customHeight="1" thickBot="1" x14ac:dyDescent="0.3">
      <c r="A32" s="8"/>
      <c r="B32" s="158"/>
      <c r="C32" s="159"/>
      <c r="D32" s="29" t="str">
        <f>((IF(D31="X",D30,"0")))</f>
        <v>0</v>
      </c>
      <c r="E32" s="29" t="str">
        <f>((IF(E31="X",E30,"0")))</f>
        <v>0</v>
      </c>
      <c r="F32" s="29" t="str">
        <f>((IF(F31="X",F30,"0")))</f>
        <v>0</v>
      </c>
      <c r="G32" s="30" t="str">
        <f>((IF(G31="X",G30,"0")))</f>
        <v>0</v>
      </c>
      <c r="H32" s="32" t="str">
        <f>(IF(H31="X",H30,"0"))</f>
        <v>0</v>
      </c>
      <c r="I32" s="32" t="str">
        <f>(IF(I31="X",I30,"0"))</f>
        <v>0</v>
      </c>
      <c r="J32" s="32" t="str">
        <f>(IF(J31="X",J30,"0"))</f>
        <v>0</v>
      </c>
    </row>
    <row r="33" spans="1:11" ht="35.25" customHeight="1" thickBot="1" x14ac:dyDescent="0.3">
      <c r="A33" s="8"/>
      <c r="B33" s="40" t="s">
        <v>27</v>
      </c>
      <c r="C33" s="41">
        <v>16</v>
      </c>
      <c r="D33" s="44">
        <v>1</v>
      </c>
      <c r="E33" s="44">
        <v>2</v>
      </c>
      <c r="F33" s="44">
        <v>3</v>
      </c>
      <c r="G33" s="45">
        <v>4</v>
      </c>
      <c r="H33" s="46">
        <v>5</v>
      </c>
      <c r="I33" s="46">
        <v>6</v>
      </c>
      <c r="J33" s="46">
        <v>7</v>
      </c>
      <c r="K33" s="37">
        <f>SUM(D35:J35)</f>
        <v>0</v>
      </c>
    </row>
    <row r="34" spans="1:11" s="2" customFormat="1" ht="34.5" customHeight="1" thickBot="1" x14ac:dyDescent="0.3">
      <c r="A34" s="8"/>
      <c r="B34" s="132"/>
      <c r="C34" s="132"/>
      <c r="D34" s="27"/>
      <c r="E34" s="27"/>
      <c r="F34" s="27"/>
      <c r="G34" s="28"/>
      <c r="H34" s="24"/>
      <c r="I34" s="24"/>
      <c r="J34" s="24"/>
      <c r="K34"/>
    </row>
    <row r="35" spans="1:11" s="2" customFormat="1" ht="18" hidden="1" customHeight="1" thickBot="1" x14ac:dyDescent="0.3">
      <c r="A35" s="8"/>
      <c r="B35" s="158" t="s">
        <v>72</v>
      </c>
      <c r="C35" s="159"/>
      <c r="D35" s="29" t="str">
        <f>((IF(D34="X",D33,"0")))</f>
        <v>0</v>
      </c>
      <c r="E35" s="29" t="str">
        <f t="shared" ref="E35" si="0">((IF(E34="X",E33,"0")))</f>
        <v>0</v>
      </c>
      <c r="F35" s="29" t="str">
        <f>((IF(F34="X",F33,"0")))</f>
        <v>0</v>
      </c>
      <c r="G35" s="30" t="str">
        <f>((IF(G34="X",G33,"0")))</f>
        <v>0</v>
      </c>
      <c r="H35" s="32" t="str">
        <f>((IF(H34="X",H33,"0")))</f>
        <v>0</v>
      </c>
      <c r="I35" s="32" t="str">
        <f>((IF(I34="X",I33,"0")))</f>
        <v>0</v>
      </c>
      <c r="J35" s="32" t="str">
        <f>((IF(J34="X",J33,"0")))</f>
        <v>0</v>
      </c>
      <c r="K35"/>
    </row>
    <row r="36" spans="1:11" s="2" customFormat="1" ht="35.25" customHeight="1" thickBot="1" x14ac:dyDescent="0.25">
      <c r="A36" s="8"/>
      <c r="B36" s="40" t="s">
        <v>72</v>
      </c>
      <c r="C36" s="41">
        <v>15</v>
      </c>
      <c r="D36" s="44">
        <v>1</v>
      </c>
      <c r="E36" s="44">
        <v>2</v>
      </c>
      <c r="F36" s="44">
        <v>3</v>
      </c>
      <c r="G36" s="45">
        <v>4</v>
      </c>
      <c r="H36" s="46">
        <v>5</v>
      </c>
      <c r="I36" s="46">
        <v>6</v>
      </c>
      <c r="J36" s="46">
        <v>7</v>
      </c>
      <c r="K36" s="37">
        <f>SUM(D38:J38)</f>
        <v>0</v>
      </c>
    </row>
    <row r="37" spans="1:11" s="2" customFormat="1" ht="33" customHeight="1" thickBot="1" x14ac:dyDescent="0.3">
      <c r="A37" s="8"/>
      <c r="B37" s="160"/>
      <c r="C37" s="160"/>
      <c r="D37" s="83"/>
      <c r="E37" s="83"/>
      <c r="F37" s="83"/>
      <c r="G37" s="84"/>
      <c r="H37" s="85"/>
      <c r="I37" s="85"/>
      <c r="J37" s="85"/>
      <c r="K37"/>
    </row>
    <row r="38" spans="1:11" s="2" customFormat="1" ht="12" customHeight="1" thickBot="1" x14ac:dyDescent="0.3">
      <c r="A38" s="8"/>
      <c r="B38" s="161"/>
      <c r="C38" s="161"/>
      <c r="D38" s="91" t="str">
        <f>((IF(D37="X",D36,"0")))</f>
        <v>0</v>
      </c>
      <c r="E38" s="92" t="str">
        <f t="shared" ref="E38:F38" si="1">((IF(E37="X",E36,"0")))</f>
        <v>0</v>
      </c>
      <c r="F38" s="92" t="str">
        <f t="shared" si="1"/>
        <v>0</v>
      </c>
      <c r="G38" s="93" t="str">
        <f>((IF(G37="X",G36,"0")))</f>
        <v>0</v>
      </c>
      <c r="H38" s="94" t="str">
        <f>((IF(H37="X",H36,"0")))</f>
        <v>0</v>
      </c>
      <c r="I38" s="95" t="str">
        <f t="shared" ref="I38:J38" si="2">((IF(I37="X",I36,"0")))</f>
        <v>0</v>
      </c>
      <c r="J38" s="95" t="str">
        <f t="shared" si="2"/>
        <v>0</v>
      </c>
      <c r="K38" s="96"/>
    </row>
    <row r="39" spans="1:11" s="12" customFormat="1" ht="45" customHeight="1" thickBot="1" x14ac:dyDescent="0.3">
      <c r="B39" s="68" t="s">
        <v>74</v>
      </c>
      <c r="C39" s="101">
        <f>C36+C33+C30</f>
        <v>51</v>
      </c>
      <c r="D39" s="152">
        <f>(K30*C30)+(K33*C33)+(K36*C36)</f>
        <v>0</v>
      </c>
      <c r="E39" s="153"/>
      <c r="F39" s="153"/>
      <c r="G39" s="153"/>
      <c r="H39" s="139">
        <f>D39/(C39*7)</f>
        <v>0</v>
      </c>
      <c r="I39" s="140"/>
      <c r="J39" s="140"/>
      <c r="K39" s="141"/>
    </row>
    <row r="40" spans="1:11" s="69" customFormat="1" ht="13.8" thickBot="1" x14ac:dyDescent="0.3">
      <c r="B40" s="104" t="s">
        <v>6</v>
      </c>
      <c r="C40" s="105"/>
      <c r="D40" s="105"/>
      <c r="E40" s="105"/>
      <c r="F40" s="105"/>
      <c r="G40" s="105"/>
      <c r="H40" s="105"/>
      <c r="I40" s="105"/>
      <c r="J40" s="105"/>
      <c r="K40" s="106"/>
    </row>
    <row r="41" spans="1:11" s="69" customFormat="1" ht="25.5" customHeight="1" x14ac:dyDescent="0.25">
      <c r="B41" s="107" t="s">
        <v>24</v>
      </c>
      <c r="C41" s="108"/>
      <c r="D41" s="108"/>
      <c r="E41" s="108"/>
      <c r="F41" s="108"/>
      <c r="G41" s="108"/>
      <c r="H41" s="108"/>
      <c r="I41" s="108"/>
      <c r="J41" s="108"/>
      <c r="K41" s="109"/>
    </row>
    <row r="42" spans="1:11" s="69" customFormat="1" x14ac:dyDescent="0.25">
      <c r="B42" s="63"/>
      <c r="C42" s="33"/>
      <c r="D42" s="33"/>
      <c r="E42" s="33"/>
      <c r="F42" s="33"/>
      <c r="G42" s="33"/>
      <c r="H42" s="33"/>
      <c r="I42" s="33"/>
      <c r="J42" s="33"/>
      <c r="K42" s="64"/>
    </row>
    <row r="43" spans="1:11" s="69" customFormat="1" x14ac:dyDescent="0.25">
      <c r="B43" s="63"/>
      <c r="C43" s="33"/>
      <c r="D43" s="33"/>
      <c r="E43" s="33"/>
      <c r="F43" s="33"/>
      <c r="G43" s="33"/>
      <c r="H43" s="33"/>
      <c r="I43" s="33"/>
      <c r="J43" s="33"/>
      <c r="K43" s="64"/>
    </row>
    <row r="44" spans="1:11" s="69" customFormat="1" x14ac:dyDescent="0.25">
      <c r="B44" s="63"/>
      <c r="C44" s="33"/>
      <c r="D44" s="33"/>
      <c r="E44" s="33"/>
      <c r="F44" s="33"/>
      <c r="G44" s="33"/>
      <c r="H44" s="33"/>
      <c r="I44" s="33"/>
      <c r="J44" s="33"/>
      <c r="K44" s="64"/>
    </row>
    <row r="45" spans="1:11" s="69" customFormat="1" x14ac:dyDescent="0.25">
      <c r="B45" s="63"/>
      <c r="C45" s="33"/>
      <c r="D45" s="33"/>
      <c r="E45" s="33"/>
      <c r="F45" s="33"/>
      <c r="G45" s="33"/>
      <c r="H45" s="33"/>
      <c r="I45" s="33"/>
      <c r="J45" s="33"/>
      <c r="K45" s="64"/>
    </row>
    <row r="46" spans="1:11" s="69" customFormat="1" ht="13.8" thickBot="1" x14ac:dyDescent="0.3">
      <c r="B46" s="63"/>
      <c r="C46" s="33"/>
      <c r="D46" s="33"/>
      <c r="E46" s="33"/>
      <c r="F46" s="33"/>
      <c r="G46" s="33"/>
      <c r="H46" s="33"/>
      <c r="I46" s="33"/>
      <c r="J46" s="33"/>
      <c r="K46" s="64"/>
    </row>
    <row r="47" spans="1:11" s="12" customFormat="1" ht="14.4" thickBot="1" x14ac:dyDescent="0.3">
      <c r="B47" s="78" t="str">
        <f t="shared" ref="B47:C51" si="3">B1</f>
        <v>AREA / SETTORE</v>
      </c>
      <c r="C47" s="156">
        <f t="shared" si="3"/>
        <v>0</v>
      </c>
      <c r="D47" s="156"/>
      <c r="E47" s="156"/>
      <c r="F47" s="157"/>
      <c r="G47" s="66"/>
      <c r="H47" s="88"/>
      <c r="I47" s="88"/>
      <c r="J47" s="88"/>
      <c r="K47" s="67"/>
    </row>
    <row r="48" spans="1:11" s="12" customFormat="1" ht="15" x14ac:dyDescent="0.25">
      <c r="B48" s="70" t="str">
        <f t="shared" si="3"/>
        <v>SERVIZIO</v>
      </c>
      <c r="C48" s="142">
        <f t="shared" si="3"/>
        <v>0</v>
      </c>
      <c r="D48" s="142"/>
      <c r="E48" s="142"/>
      <c r="F48" s="143"/>
      <c r="G48" s="33"/>
      <c r="H48" s="144" t="s">
        <v>0</v>
      </c>
      <c r="I48" s="145"/>
      <c r="J48" s="145"/>
      <c r="K48"/>
    </row>
    <row r="49" spans="1:11" s="12" customFormat="1" ht="13.8" x14ac:dyDescent="0.25">
      <c r="B49" s="71" t="str">
        <f t="shared" si="3"/>
        <v>DIPENDENTE</v>
      </c>
      <c r="C49" s="142" t="str">
        <f t="shared" si="3"/>
        <v>Nome Cognome</v>
      </c>
      <c r="D49" s="142"/>
      <c r="E49" s="142"/>
      <c r="F49" s="143"/>
      <c r="G49" s="33"/>
      <c r="H49" s="146">
        <f>H2</f>
        <v>2023</v>
      </c>
      <c r="I49" s="147"/>
      <c r="J49" s="148"/>
      <c r="K49"/>
    </row>
    <row r="50" spans="1:11" s="12" customFormat="1" ht="13.8" x14ac:dyDescent="0.25">
      <c r="B50" s="72" t="str">
        <f t="shared" si="3"/>
        <v>Area</v>
      </c>
      <c r="C50" s="142" t="str">
        <f t="shared" si="3"/>
        <v>Area</v>
      </c>
      <c r="D50" s="142"/>
      <c r="E50" s="142"/>
      <c r="F50" s="143"/>
      <c r="G50" s="33"/>
      <c r="H50" s="149"/>
      <c r="I50" s="150"/>
      <c r="J50" s="151"/>
      <c r="K50"/>
    </row>
    <row r="51" spans="1:11" s="12" customFormat="1" ht="14.4" thickBot="1" x14ac:dyDescent="0.3">
      <c r="B51" s="73" t="str">
        <f t="shared" si="3"/>
        <v>Profilo Professionale</v>
      </c>
      <c r="C51" s="154" t="str">
        <f t="shared" si="3"/>
        <v>Operaio</v>
      </c>
      <c r="D51" s="154"/>
      <c r="E51" s="154"/>
      <c r="F51" s="155"/>
      <c r="G51" s="33"/>
      <c r="H51" s="33"/>
      <c r="I51" s="33"/>
      <c r="J51" s="33"/>
      <c r="K51"/>
    </row>
    <row r="52" spans="1:11" s="12" customFormat="1" ht="13.8" thickBot="1" x14ac:dyDescent="0.3">
      <c r="B52" s="63"/>
      <c r="C52" s="33"/>
      <c r="D52" s="33"/>
      <c r="E52" s="33"/>
      <c r="F52" s="33"/>
      <c r="G52" s="33"/>
      <c r="H52" s="33"/>
      <c r="I52" s="33"/>
      <c r="J52" s="33"/>
      <c r="K52"/>
    </row>
    <row r="53" spans="1:11" s="2" customFormat="1" ht="42.9" customHeight="1" thickBot="1" x14ac:dyDescent="0.3">
      <c r="A53" s="9"/>
      <c r="B53" s="74" t="s">
        <v>19</v>
      </c>
      <c r="C53" s="75" t="s">
        <v>75</v>
      </c>
      <c r="D53" s="134" t="s">
        <v>76</v>
      </c>
      <c r="E53" s="134"/>
      <c r="F53" s="134"/>
      <c r="G53" s="135"/>
      <c r="H53" s="136">
        <v>0.45</v>
      </c>
      <c r="I53" s="137"/>
      <c r="J53" s="138"/>
      <c r="K53"/>
    </row>
    <row r="54" spans="1:11" s="2" customFormat="1" ht="35.25" customHeight="1" thickBot="1" x14ac:dyDescent="0.25">
      <c r="A54" s="8"/>
      <c r="B54" s="47" t="s">
        <v>28</v>
      </c>
      <c r="C54" s="48">
        <v>14</v>
      </c>
      <c r="D54" s="52">
        <v>1</v>
      </c>
      <c r="E54" s="52">
        <v>2</v>
      </c>
      <c r="F54" s="52">
        <v>3</v>
      </c>
      <c r="G54" s="53">
        <v>4</v>
      </c>
      <c r="H54" s="54">
        <v>5</v>
      </c>
      <c r="I54" s="54">
        <v>6</v>
      </c>
      <c r="J54" s="55">
        <v>7</v>
      </c>
      <c r="K54" s="26">
        <f>SUM(D58:J58)/3</f>
        <v>0</v>
      </c>
    </row>
    <row r="55" spans="1:11" s="2" customFormat="1" ht="35.25" customHeight="1" x14ac:dyDescent="0.25">
      <c r="A55" s="8"/>
      <c r="B55" s="132" t="s">
        <v>90</v>
      </c>
      <c r="C55" s="132"/>
      <c r="D55" s="27"/>
      <c r="E55" s="27"/>
      <c r="F55" s="27"/>
      <c r="G55" s="28"/>
      <c r="H55" s="24"/>
      <c r="I55" s="24"/>
      <c r="J55" s="24"/>
      <c r="K55"/>
    </row>
    <row r="56" spans="1:11" s="2" customFormat="1" ht="35.25" customHeight="1" x14ac:dyDescent="0.25">
      <c r="A56" s="8"/>
      <c r="B56" s="132" t="s">
        <v>53</v>
      </c>
      <c r="C56" s="132"/>
      <c r="D56" s="27"/>
      <c r="E56" s="27"/>
      <c r="F56" s="27"/>
      <c r="G56" s="28"/>
      <c r="H56" s="24"/>
      <c r="I56" s="24"/>
      <c r="J56" s="24"/>
      <c r="K56"/>
    </row>
    <row r="57" spans="1:11" s="2" customFormat="1" ht="42.75" customHeight="1" thickBot="1" x14ac:dyDescent="0.3">
      <c r="A57" s="8"/>
      <c r="B57" s="132" t="s">
        <v>94</v>
      </c>
      <c r="C57" s="132"/>
      <c r="D57" s="27"/>
      <c r="E57" s="27"/>
      <c r="F57" s="27"/>
      <c r="G57" s="28"/>
      <c r="H57" s="24"/>
      <c r="I57" s="24"/>
      <c r="J57" s="24"/>
      <c r="K57"/>
    </row>
    <row r="58" spans="1:11" s="2" customFormat="1" ht="12.9" hidden="1" customHeight="1" thickBot="1" x14ac:dyDescent="0.3">
      <c r="A58" s="8"/>
      <c r="B58" s="114" t="s">
        <v>77</v>
      </c>
      <c r="C58" s="114"/>
      <c r="D58" s="34">
        <f>((IF(D55="X",D54,"0")+(IF(D56="X",D54,"0")+IF(D57="X",D54,"0"))))</f>
        <v>0</v>
      </c>
      <c r="E58" s="34">
        <f t="shared" ref="E58:J58" si="4">((IF(E55="X",E54,"0")+(IF(E56="X",E54,"0")+IF(E57="X",E54,"0"))))</f>
        <v>0</v>
      </c>
      <c r="F58" s="34">
        <f t="shared" si="4"/>
        <v>0</v>
      </c>
      <c r="G58" s="35">
        <f t="shared" si="4"/>
        <v>0</v>
      </c>
      <c r="H58" s="36">
        <f t="shared" si="4"/>
        <v>0</v>
      </c>
      <c r="I58" s="36">
        <f t="shared" si="4"/>
        <v>0</v>
      </c>
      <c r="J58" s="36">
        <f t="shared" si="4"/>
        <v>0</v>
      </c>
      <c r="K58"/>
    </row>
    <row r="59" spans="1:11" s="2" customFormat="1" ht="35.25" customHeight="1" thickBot="1" x14ac:dyDescent="0.25">
      <c r="A59" s="8"/>
      <c r="B59" s="50" t="s">
        <v>77</v>
      </c>
      <c r="C59" s="51">
        <v>12</v>
      </c>
      <c r="D59" s="52">
        <v>1</v>
      </c>
      <c r="E59" s="52">
        <v>2</v>
      </c>
      <c r="F59" s="52">
        <v>3</v>
      </c>
      <c r="G59" s="53">
        <v>4</v>
      </c>
      <c r="H59" s="54">
        <v>5</v>
      </c>
      <c r="I59" s="54">
        <v>6</v>
      </c>
      <c r="J59" s="55">
        <v>7</v>
      </c>
      <c r="K59" s="26">
        <f>SUM(D63:J63)/3</f>
        <v>0</v>
      </c>
    </row>
    <row r="60" spans="1:11" s="2" customFormat="1" ht="35.1" customHeight="1" x14ac:dyDescent="0.25">
      <c r="A60" s="8"/>
      <c r="B60" s="133" t="s">
        <v>48</v>
      </c>
      <c r="C60" s="133"/>
      <c r="D60" s="31"/>
      <c r="E60" s="31"/>
      <c r="F60" s="31"/>
      <c r="G60" s="49"/>
      <c r="H60" s="25"/>
      <c r="I60" s="25"/>
      <c r="J60" s="24"/>
      <c r="K60"/>
    </row>
    <row r="61" spans="1:11" s="2" customFormat="1" ht="35.1" customHeight="1" x14ac:dyDescent="0.25">
      <c r="A61" s="8"/>
      <c r="B61" s="113" t="s">
        <v>56</v>
      </c>
      <c r="C61" s="113"/>
      <c r="D61" s="27"/>
      <c r="E61" s="27"/>
      <c r="F61" s="27"/>
      <c r="G61" s="28"/>
      <c r="H61" s="24"/>
      <c r="I61" s="24"/>
      <c r="J61" s="24"/>
      <c r="K61"/>
    </row>
    <row r="62" spans="1:11" s="2" customFormat="1" ht="35.1" customHeight="1" thickBot="1" x14ac:dyDescent="0.3">
      <c r="A62" s="8"/>
      <c r="B62" s="132" t="s">
        <v>57</v>
      </c>
      <c r="C62" s="132"/>
      <c r="D62" s="27"/>
      <c r="E62" s="27"/>
      <c r="F62" s="27"/>
      <c r="G62" s="28"/>
      <c r="H62" s="24"/>
      <c r="I62" s="24"/>
      <c r="J62" s="24"/>
      <c r="K62"/>
    </row>
    <row r="63" spans="1:11" s="2" customFormat="1" ht="13.8" hidden="1" thickBot="1" x14ac:dyDescent="0.3">
      <c r="A63" s="8"/>
      <c r="B63" s="114"/>
      <c r="C63" s="114"/>
      <c r="D63" s="34">
        <f>((IF(D60="X",D59,"0")+(IF(D61="X",D59,"0")+IF(D62="X",D59,"0"))))</f>
        <v>0</v>
      </c>
      <c r="E63" s="34">
        <f t="shared" ref="E63:J63" si="5">((IF(E60="X",E59,"0")+(IF(E61="X",E59,"0")+IF(E62="X",E59,"0"))))</f>
        <v>0</v>
      </c>
      <c r="F63" s="34">
        <f t="shared" si="5"/>
        <v>0</v>
      </c>
      <c r="G63" s="35">
        <f t="shared" si="5"/>
        <v>0</v>
      </c>
      <c r="H63" s="36">
        <f t="shared" si="5"/>
        <v>0</v>
      </c>
      <c r="I63" s="36">
        <f t="shared" si="5"/>
        <v>0</v>
      </c>
      <c r="J63" s="36">
        <f t="shared" si="5"/>
        <v>0</v>
      </c>
      <c r="K63"/>
    </row>
    <row r="64" spans="1:11" s="2" customFormat="1" ht="35.25" customHeight="1" thickBot="1" x14ac:dyDescent="0.25">
      <c r="A64" s="8"/>
      <c r="B64" s="50" t="s">
        <v>21</v>
      </c>
      <c r="C64" s="51">
        <v>11</v>
      </c>
      <c r="D64" s="52">
        <v>1</v>
      </c>
      <c r="E64" s="52">
        <v>2</v>
      </c>
      <c r="F64" s="52">
        <v>3</v>
      </c>
      <c r="G64" s="53">
        <v>4</v>
      </c>
      <c r="H64" s="54">
        <v>5</v>
      </c>
      <c r="I64" s="54">
        <v>6</v>
      </c>
      <c r="J64" s="55">
        <v>7</v>
      </c>
      <c r="K64" s="26">
        <f>SUM(D68:J68)/3</f>
        <v>0</v>
      </c>
    </row>
    <row r="65" spans="1:11" s="2" customFormat="1" ht="35.1" customHeight="1" x14ac:dyDescent="0.25">
      <c r="A65" s="8"/>
      <c r="B65" s="133" t="s">
        <v>62</v>
      </c>
      <c r="C65" s="133"/>
      <c r="D65" s="31"/>
      <c r="E65" s="31"/>
      <c r="F65" s="31"/>
      <c r="G65" s="49"/>
      <c r="H65" s="25"/>
      <c r="I65" s="25"/>
      <c r="J65" s="24"/>
      <c r="K65"/>
    </row>
    <row r="66" spans="1:11" s="2" customFormat="1" ht="35.1" customHeight="1" x14ac:dyDescent="0.25">
      <c r="A66" s="8"/>
      <c r="B66" s="132" t="s">
        <v>64</v>
      </c>
      <c r="C66" s="132"/>
      <c r="D66" s="27"/>
      <c r="E66" s="27"/>
      <c r="F66" s="27"/>
      <c r="G66" s="28"/>
      <c r="H66" s="24"/>
      <c r="I66" s="24"/>
      <c r="J66" s="24"/>
      <c r="K66"/>
    </row>
    <row r="67" spans="1:11" s="2" customFormat="1" ht="35.1" customHeight="1" thickBot="1" x14ac:dyDescent="0.3">
      <c r="A67" s="8"/>
      <c r="B67" s="132" t="s">
        <v>50</v>
      </c>
      <c r="C67" s="132"/>
      <c r="D67" s="27"/>
      <c r="E67" s="27"/>
      <c r="F67" s="27"/>
      <c r="G67" s="28"/>
      <c r="H67" s="24"/>
      <c r="I67" s="24"/>
      <c r="J67" s="24"/>
      <c r="K67"/>
    </row>
    <row r="68" spans="1:11" s="2" customFormat="1" ht="12" hidden="1" customHeight="1" thickBot="1" x14ac:dyDescent="0.3">
      <c r="A68" s="8"/>
      <c r="B68" s="114"/>
      <c r="C68" s="114"/>
      <c r="D68" s="34">
        <f t="shared" ref="D68:J68" si="6">((IF(D65="X",D64,"0")+IF(D66="X",D64,"0")+(IF(D67="X",D64,"0"))))</f>
        <v>0</v>
      </c>
      <c r="E68" s="34">
        <f t="shared" si="6"/>
        <v>0</v>
      </c>
      <c r="F68" s="34">
        <f t="shared" si="6"/>
        <v>0</v>
      </c>
      <c r="G68" s="35">
        <f t="shared" si="6"/>
        <v>0</v>
      </c>
      <c r="H68" s="36">
        <f t="shared" si="6"/>
        <v>0</v>
      </c>
      <c r="I68" s="36">
        <f t="shared" si="6"/>
        <v>0</v>
      </c>
      <c r="J68" s="36">
        <f t="shared" si="6"/>
        <v>0</v>
      </c>
      <c r="K68"/>
    </row>
    <row r="69" spans="1:11" s="2" customFormat="1" ht="35.25" customHeight="1" thickBot="1" x14ac:dyDescent="0.25">
      <c r="A69" s="8"/>
      <c r="B69" s="50" t="s">
        <v>29</v>
      </c>
      <c r="C69" s="51">
        <v>12</v>
      </c>
      <c r="D69" s="52">
        <v>1</v>
      </c>
      <c r="E69" s="52">
        <v>2</v>
      </c>
      <c r="F69" s="52">
        <v>3</v>
      </c>
      <c r="G69" s="53">
        <v>4</v>
      </c>
      <c r="H69" s="54">
        <v>5</v>
      </c>
      <c r="I69" s="54">
        <v>6</v>
      </c>
      <c r="J69" s="55">
        <v>7</v>
      </c>
      <c r="K69" s="26">
        <f>SUM(D74:J74)/4</f>
        <v>0</v>
      </c>
    </row>
    <row r="70" spans="1:11" s="2" customFormat="1" ht="35.1" customHeight="1" x14ac:dyDescent="0.25">
      <c r="A70" s="8"/>
      <c r="B70" s="190" t="s">
        <v>42</v>
      </c>
      <c r="C70" s="191"/>
      <c r="D70" s="31"/>
      <c r="E70" s="31"/>
      <c r="F70" s="31"/>
      <c r="G70" s="49"/>
      <c r="H70" s="25"/>
      <c r="I70" s="25"/>
      <c r="J70" s="24"/>
      <c r="K70"/>
    </row>
    <row r="71" spans="1:11" s="2" customFormat="1" ht="35.1" customHeight="1" x14ac:dyDescent="0.25">
      <c r="A71" s="8"/>
      <c r="B71" s="113" t="s">
        <v>58</v>
      </c>
      <c r="C71" s="113"/>
      <c r="D71" s="27"/>
      <c r="E71" s="27"/>
      <c r="F71" s="27"/>
      <c r="G71" s="28"/>
      <c r="H71" s="24"/>
      <c r="I71" s="24"/>
      <c r="J71" s="24"/>
      <c r="K71"/>
    </row>
    <row r="72" spans="1:11" s="2" customFormat="1" ht="35.1" customHeight="1" x14ac:dyDescent="0.25">
      <c r="A72" s="8"/>
      <c r="B72" s="113" t="s">
        <v>59</v>
      </c>
      <c r="C72" s="113"/>
      <c r="D72" s="27"/>
      <c r="E72" s="27"/>
      <c r="F72" s="27"/>
      <c r="G72" s="28"/>
      <c r="H72" s="24"/>
      <c r="I72" s="24"/>
      <c r="J72" s="24"/>
      <c r="K72"/>
    </row>
    <row r="73" spans="1:11" s="2" customFormat="1" ht="35.1" customHeight="1" thickBot="1" x14ac:dyDescent="0.3">
      <c r="A73" s="8"/>
      <c r="B73" s="113" t="s">
        <v>40</v>
      </c>
      <c r="C73" s="113"/>
      <c r="D73" s="83"/>
      <c r="E73" s="83"/>
      <c r="F73" s="83"/>
      <c r="G73" s="84"/>
      <c r="H73" s="85"/>
      <c r="I73" s="85"/>
      <c r="J73" s="85"/>
      <c r="K73"/>
    </row>
    <row r="74" spans="1:11" s="2" customFormat="1" ht="12" hidden="1" customHeight="1" thickBot="1" x14ac:dyDescent="0.3">
      <c r="A74" s="8"/>
      <c r="B74" s="114"/>
      <c r="C74" s="114"/>
      <c r="D74" s="34">
        <f>((IF(D70="X",D69,"0")+IF(D71="X",D69,"0")+(IF(D72="X",D69,"0")+(IF(D73="X",D69,"0")))))</f>
        <v>0</v>
      </c>
      <c r="E74" s="34">
        <f t="shared" ref="E74" si="7">((IF(E70="X",E69,"0")+IF(E71="X",E69,"0")+(IF(E72="X",E69,"0")+(IF(E73="X",E69,"0")))))</f>
        <v>0</v>
      </c>
      <c r="F74" s="34">
        <f>((IF(F70="X",F69,"0")+IF(F71="X",F69,"0")+(IF(F72="X",F69,"0")+(IF(F73="X",F69,"0")))))</f>
        <v>0</v>
      </c>
      <c r="G74" s="35">
        <f>((IF(G70="X",G69,"0")+IF(G71="X",G69,"0")+(IF(G72="X",G69,"0")+(IF(G73="X",G69,"0")))))</f>
        <v>0</v>
      </c>
      <c r="H74" s="36">
        <f>((IF(H70="X",H69,"0")+IF(H71="X",H69,"0")+(IF(H72="X",H69,"0")+(IF(H73="X",H69,"0")))))</f>
        <v>0</v>
      </c>
      <c r="I74" s="36">
        <f t="shared" ref="I74" si="8">((IF(I70="X",I69,"0")+IF(I71="X",I69,"0")+(IF(I72="X",I69,"0")+(IF(I73="X",I69,"0")))))</f>
        <v>0</v>
      </c>
      <c r="J74" s="36">
        <f>((IF(J70="X",J69,"0")+IF(J71="X",J69,"0")+(IF(J72="X",J69,"0")+(IF(J73="X",J69,"0")))))</f>
        <v>0</v>
      </c>
      <c r="K74"/>
    </row>
    <row r="75" spans="1:11" s="12" customFormat="1" ht="45" customHeight="1" thickBot="1" x14ac:dyDescent="0.3">
      <c r="B75" s="62" t="s">
        <v>20</v>
      </c>
      <c r="C75" s="76">
        <f>C54+C59+C64+C69</f>
        <v>49</v>
      </c>
      <c r="D75" s="115">
        <f>K54*C54+K59*C59+K64*C64+K69*C69</f>
        <v>0</v>
      </c>
      <c r="E75" s="116"/>
      <c r="F75" s="116"/>
      <c r="G75" s="116"/>
      <c r="H75" s="117">
        <f>D75/(C75*7)</f>
        <v>0</v>
      </c>
      <c r="I75" s="118"/>
      <c r="J75" s="118"/>
      <c r="K75" s="119"/>
    </row>
    <row r="76" spans="1:11" s="2" customFormat="1" ht="13.5" customHeight="1" thickBot="1" x14ac:dyDescent="0.3">
      <c r="A76" s="9"/>
      <c r="B76" s="33"/>
      <c r="C76" s="33"/>
      <c r="D76" s="33"/>
      <c r="E76" s="33"/>
      <c r="F76" s="33"/>
      <c r="G76" s="33"/>
      <c r="H76" s="33"/>
      <c r="I76" s="33"/>
      <c r="J76" s="33"/>
      <c r="K76"/>
    </row>
    <row r="77" spans="1:11" s="12" customFormat="1" ht="39" hidden="1" customHeight="1" thickBot="1" x14ac:dyDescent="0.3">
      <c r="B77" s="98" t="s">
        <v>78</v>
      </c>
      <c r="C77" s="99"/>
      <c r="D77" s="100"/>
      <c r="E77" s="58" t="s">
        <v>80</v>
      </c>
      <c r="F77" s="59"/>
      <c r="G77" s="60"/>
      <c r="H77" s="60"/>
      <c r="I77" s="60"/>
      <c r="J77" s="61"/>
    </row>
    <row r="78" spans="1:11" s="12" customFormat="1" ht="36" customHeight="1" thickBot="1" x14ac:dyDescent="0.3">
      <c r="B78" s="97" t="s">
        <v>78</v>
      </c>
      <c r="C78" s="120">
        <f>H39</f>
        <v>0</v>
      </c>
      <c r="D78" s="121"/>
      <c r="E78" s="122" t="s">
        <v>80</v>
      </c>
      <c r="F78" s="122"/>
      <c r="G78" s="123"/>
      <c r="H78" s="126">
        <f>(C78*H29)+(C79*H53)</f>
        <v>0</v>
      </c>
      <c r="I78" s="127"/>
      <c r="J78" s="127"/>
      <c r="K78" s="128"/>
    </row>
    <row r="79" spans="1:11" s="12" customFormat="1" ht="36.75" customHeight="1" thickBot="1" x14ac:dyDescent="0.3">
      <c r="B79" s="77" t="s">
        <v>79</v>
      </c>
      <c r="C79" s="117">
        <f>H75</f>
        <v>0</v>
      </c>
      <c r="D79" s="119"/>
      <c r="E79" s="124"/>
      <c r="F79" s="124"/>
      <c r="G79" s="125"/>
      <c r="H79" s="129"/>
      <c r="I79" s="130"/>
      <c r="J79" s="130"/>
      <c r="K79" s="131"/>
    </row>
    <row r="80" spans="1:11" s="2" customFormat="1" ht="13.8" hidden="1" thickBot="1" x14ac:dyDescent="0.3">
      <c r="A80" s="10" t="s">
        <v>5</v>
      </c>
      <c r="B80" s="11"/>
      <c r="C80" s="12"/>
      <c r="D80" s="12"/>
      <c r="E80" s="12"/>
      <c r="F80" s="12"/>
      <c r="G80" s="12"/>
      <c r="H80" s="12"/>
      <c r="I80" s="12"/>
      <c r="J80" s="12"/>
      <c r="K80"/>
    </row>
    <row r="81" spans="1:12" ht="13.8" thickBot="1" x14ac:dyDescent="0.3">
      <c r="A81" s="10"/>
      <c r="B81" s="104" t="s">
        <v>6</v>
      </c>
      <c r="C81" s="105"/>
      <c r="D81" s="105"/>
      <c r="E81" s="105"/>
      <c r="F81" s="105"/>
      <c r="G81" s="105"/>
      <c r="H81" s="105"/>
      <c r="I81" s="105"/>
      <c r="J81" s="105"/>
      <c r="K81" s="106"/>
    </row>
    <row r="82" spans="1:12" ht="37.5" customHeight="1" x14ac:dyDescent="0.25">
      <c r="A82" t="s">
        <v>7</v>
      </c>
      <c r="B82" s="107" t="s">
        <v>23</v>
      </c>
      <c r="C82" s="108"/>
      <c r="D82" s="108"/>
      <c r="E82" s="108"/>
      <c r="F82" s="108"/>
      <c r="G82" s="108"/>
      <c r="H82" s="108"/>
      <c r="I82" s="108"/>
      <c r="J82" s="108"/>
      <c r="K82" s="109"/>
    </row>
    <row r="83" spans="1:12" x14ac:dyDescent="0.25">
      <c r="A83" s="10" t="s">
        <v>8</v>
      </c>
      <c r="B83" s="63"/>
      <c r="C83" s="33"/>
      <c r="D83" s="33"/>
      <c r="E83" s="33"/>
      <c r="F83" s="33"/>
      <c r="G83" s="33"/>
      <c r="H83" s="33"/>
      <c r="I83" s="33"/>
      <c r="J83" s="33"/>
      <c r="K83" s="64"/>
    </row>
    <row r="84" spans="1:12" x14ac:dyDescent="0.25">
      <c r="A84" s="10" t="s">
        <v>9</v>
      </c>
      <c r="B84" s="63"/>
      <c r="C84" s="33"/>
      <c r="D84" s="33"/>
      <c r="E84" s="33"/>
      <c r="F84" s="33"/>
      <c r="G84" s="33"/>
      <c r="H84" s="33"/>
      <c r="I84" s="33"/>
      <c r="J84" s="33"/>
      <c r="K84" s="64"/>
    </row>
    <row r="85" spans="1:12" x14ac:dyDescent="0.25">
      <c r="A85" s="10" t="s">
        <v>10</v>
      </c>
      <c r="B85" s="63"/>
      <c r="C85" s="33"/>
      <c r="D85" s="33"/>
      <c r="E85" s="33"/>
      <c r="F85" s="33"/>
      <c r="G85" s="33"/>
      <c r="H85" s="33"/>
      <c r="I85" s="33"/>
      <c r="J85" s="33"/>
      <c r="K85" s="64"/>
    </row>
    <row r="86" spans="1:12" x14ac:dyDescent="0.25">
      <c r="A86" s="10" t="s">
        <v>11</v>
      </c>
      <c r="B86" s="63"/>
      <c r="C86" s="33"/>
      <c r="D86" s="33"/>
      <c r="E86" s="33"/>
      <c r="F86" s="33"/>
      <c r="G86" s="33"/>
      <c r="H86" s="33"/>
      <c r="I86" s="33"/>
      <c r="J86" s="33"/>
      <c r="K86" s="64"/>
    </row>
    <row r="87" spans="1:12" x14ac:dyDescent="0.25">
      <c r="A87" s="10" t="s">
        <v>12</v>
      </c>
      <c r="B87" s="63"/>
      <c r="C87" s="33"/>
      <c r="D87" s="33"/>
      <c r="E87" s="33"/>
      <c r="F87" s="33"/>
      <c r="G87" s="33"/>
      <c r="H87" s="33"/>
      <c r="I87" s="33"/>
      <c r="J87" s="33"/>
      <c r="K87" s="64"/>
    </row>
    <row r="88" spans="1:12" ht="13.8" thickBot="1" x14ac:dyDescent="0.3">
      <c r="A88" s="10" t="s">
        <v>13</v>
      </c>
      <c r="B88" s="65"/>
      <c r="C88" s="66"/>
      <c r="D88" s="66"/>
      <c r="E88" s="66"/>
      <c r="F88" s="66"/>
      <c r="G88" s="66"/>
      <c r="H88" s="66"/>
      <c r="I88" s="66"/>
      <c r="J88" s="66"/>
      <c r="K88" s="67"/>
    </row>
    <row r="89" spans="1:12" x14ac:dyDescent="0.25">
      <c r="A89" t="s">
        <v>14</v>
      </c>
    </row>
    <row r="90" spans="1:12" hidden="1" x14ac:dyDescent="0.25"/>
    <row r="91" spans="1:12" hidden="1" x14ac:dyDescent="0.25">
      <c r="B91" s="110" t="s">
        <v>15</v>
      </c>
      <c r="C91" s="111"/>
      <c r="D91" s="111"/>
      <c r="E91" s="111"/>
      <c r="F91" s="111"/>
      <c r="G91" s="111"/>
      <c r="H91" s="111"/>
      <c r="I91" s="111"/>
      <c r="J91" s="111"/>
      <c r="K91" s="112"/>
    </row>
    <row r="92" spans="1:12" ht="13.8" hidden="1" thickBot="1" x14ac:dyDescent="0.3">
      <c r="B92" s="13" t="s">
        <v>16</v>
      </c>
      <c r="C92" s="14" t="e">
        <f>((IF(#REF!="","0",1)*#REF!)+(IF(#REF!="","0",1)*#REF!)+(IF(#REF!="","0",1)*#REF!))</f>
        <v>#REF!</v>
      </c>
      <c r="D92" s="15" t="e">
        <f>((IF(#REF!="","0",2)*#REF!)+(IF(#REF!="","0",2)*#REF!)+(IF(#REF!="","0",2)*#REF!))</f>
        <v>#REF!</v>
      </c>
      <c r="E92" s="15" t="e">
        <f>((IF(#REF!="","0",3)*#REF!)+(IF(#REF!="","0",3)*#REF!)+(IF(#REF!="","0",3)*#REF!))</f>
        <v>#REF!</v>
      </c>
      <c r="F92" s="15" t="e">
        <f>((IF(#REF!="","0",4)*#REF!)+(IF(#REF!="","0",4)*#REF!)+(IF(#REF!="","0",4)*#REF!))</f>
        <v>#REF!</v>
      </c>
      <c r="G92" s="15" t="e">
        <f>((IF(#REF!="","0",5)*#REF!)+(IF(#REF!="","0",5)*#REF!)+(IF(#REF!="","0",5)*#REF!))</f>
        <v>#REF!</v>
      </c>
      <c r="H92" s="15" t="e">
        <f>((IF(#REF!="","0",6)*#REF!)+(IF(#REF!="","0",6)*#REF!)+(IF(#REF!="","0",6)*#REF!))</f>
        <v>#REF!</v>
      </c>
      <c r="I92" s="16" t="e">
        <f>((IF(#REF!="","0",7)*#REF!)+(IF(#REF!="","0",7)*#REF!)+(IF(#REF!="","0",7)*#REF!))</f>
        <v>#REF!</v>
      </c>
      <c r="J92" t="e">
        <f>SUM(C92:I92)</f>
        <v>#REF!</v>
      </c>
      <c r="K92" s="17" t="e">
        <f>J92/350</f>
        <v>#REF!</v>
      </c>
      <c r="L92" s="18"/>
    </row>
    <row r="93" spans="1:12" ht="13.8" hidden="1" thickBot="1" x14ac:dyDescent="0.3">
      <c r="B93" s="13" t="s">
        <v>17</v>
      </c>
      <c r="C93" s="19" t="e">
        <f>((IF(#REF!="","0",1)*#REF!)+(IF(#REF!="","0",1)*#REF!)+(IF(#REF!="","0",1)*#REF!)+(IF(#REF!="","0",1)*#REF!)+(IF(#REF!="","0",1)*#REF!)+(IF(#REF!="","0",1)*#REF!)+(IF(#REF!="","0",1)*#REF!))</f>
        <v>#REF!</v>
      </c>
      <c r="D93" s="19" t="e">
        <f>((IF(#REF!="","0",2)*#REF!)+(IF(#REF!="","0",2)*#REF!)+(IF(#REF!="","0",2)*#REF!)+(IF(#REF!="","0",2)*#REF!)+(IF(#REF!="","0",2)*#REF!)+(IF(#REF!="","0",2)*#REF!)+(IF(#REF!="","0",2)*#REF!))</f>
        <v>#REF!</v>
      </c>
      <c r="E93" s="19" t="e">
        <f>((IF(#REF!="","0",3)*#REF!)+(IF(#REF!="","0",3)*#REF!)+(IF(#REF!="","0",3)*#REF!)+(IF(#REF!="","0",3)*#REF!)+(IF(#REF!="","0",3)*#REF!)+(IF(#REF!="","0",3)*#REF!)+(IF(#REF!="","0",3)*#REF!))</f>
        <v>#REF!</v>
      </c>
      <c r="F93" s="19" t="e">
        <f>((IF(#REF!="","0",4)*#REF!)+(IF(#REF!="","0",4)*#REF!)+(IF(#REF!="","0",4)*#REF!)+(IF(#REF!="","0",4)*#REF!)+(IF(#REF!="","0",4)*#REF!)+(IF(#REF!="","0",4)*#REF!)+(IF(#REF!="","0",4)*#REF!))</f>
        <v>#REF!</v>
      </c>
      <c r="G93" s="19" t="e">
        <f>((IF(#REF!="","0",5)*#REF!)+(IF(#REF!="","0",5)*#REF!)+(IF(#REF!="","0",5)*#REF!)+(IF(#REF!="","0",5)*#REF!)+(IF(#REF!="","0",5)*#REF!)+(IF(#REF!="","0",5)*#REF!)+(IF(#REF!="","0",5)*#REF!))</f>
        <v>#REF!</v>
      </c>
      <c r="H93" s="19" t="e">
        <f>((IF(#REF!="","0",6)*#REF!)+(IF(#REF!="","0",6)*#REF!)+(IF(#REF!="","0",6)*#REF!)+(IF(#REF!="","0",6)*#REF!)+(IF(#REF!="","0",6)*#REF!)+(IF(#REF!="","0",6)*#REF!)+(IF(#REF!="","0",6)*#REF!))</f>
        <v>#REF!</v>
      </c>
      <c r="I93" s="19" t="e">
        <f>((IF(#REF!="","0",7)*#REF!)+(IF(#REF!="","0",7)*#REF!)+(IF(#REF!="","0",7)*#REF!)+(IF(#REF!="","0",7)*#REF!)+(IF(#REF!="","0",7)*#REF!)+(IF(#REF!="","0",7)*#REF!)+(IF(#REF!="","0",7)*#REF!))</f>
        <v>#REF!</v>
      </c>
      <c r="J93" s="20" t="e">
        <f>SUM(C93:I93)</f>
        <v>#REF!</v>
      </c>
      <c r="K93" s="17" t="e">
        <f>J93/350</f>
        <v>#REF!</v>
      </c>
      <c r="L93" s="18"/>
    </row>
    <row r="94" spans="1:12" ht="13.8" hidden="1" thickBot="1" x14ac:dyDescent="0.3">
      <c r="B94" s="21"/>
      <c r="C94" s="22"/>
      <c r="D94" s="22"/>
      <c r="E94" s="22"/>
      <c r="F94" s="22"/>
      <c r="G94" s="22"/>
      <c r="H94" s="22"/>
      <c r="I94" s="22"/>
      <c r="J94" s="22" t="e">
        <f>SUM(J92:J93)</f>
        <v>#REF!</v>
      </c>
      <c r="K94" s="23" t="e">
        <f>IF(J94&lt;490,0,J94/700)</f>
        <v>#REF!</v>
      </c>
      <c r="L94" s="18"/>
    </row>
  </sheetData>
  <mergeCells count="102">
    <mergeCell ref="B81:K81"/>
    <mergeCell ref="B82:K82"/>
    <mergeCell ref="B91:K91"/>
    <mergeCell ref="B73:C73"/>
    <mergeCell ref="B74:C74"/>
    <mergeCell ref="D75:G75"/>
    <mergeCell ref="H75:K75"/>
    <mergeCell ref="C78:D78"/>
    <mergeCell ref="E78:G79"/>
    <mergeCell ref="H78:K79"/>
    <mergeCell ref="C79:D79"/>
    <mergeCell ref="B66:C66"/>
    <mergeCell ref="B67:C67"/>
    <mergeCell ref="B68:C68"/>
    <mergeCell ref="B70:C70"/>
    <mergeCell ref="B71:C71"/>
    <mergeCell ref="B72:C72"/>
    <mergeCell ref="B58:C58"/>
    <mergeCell ref="B60:C60"/>
    <mergeCell ref="B61:C61"/>
    <mergeCell ref="B62:C62"/>
    <mergeCell ref="B63:C63"/>
    <mergeCell ref="B65:C65"/>
    <mergeCell ref="D53:G53"/>
    <mergeCell ref="H53:J53"/>
    <mergeCell ref="B55:C55"/>
    <mergeCell ref="B56:C56"/>
    <mergeCell ref="B57:C57"/>
    <mergeCell ref="C48:F48"/>
    <mergeCell ref="H48:J48"/>
    <mergeCell ref="C49:F49"/>
    <mergeCell ref="H49:J50"/>
    <mergeCell ref="C50:F50"/>
    <mergeCell ref="C51:F51"/>
    <mergeCell ref="B37:C37"/>
    <mergeCell ref="B38:C38"/>
    <mergeCell ref="D39:G39"/>
    <mergeCell ref="H39:K39"/>
    <mergeCell ref="B40:K40"/>
    <mergeCell ref="B41:K41"/>
    <mergeCell ref="D29:G29"/>
    <mergeCell ref="H29:J29"/>
    <mergeCell ref="B31:C31"/>
    <mergeCell ref="B32:C32"/>
    <mergeCell ref="B34:C34"/>
    <mergeCell ref="B35:C35"/>
    <mergeCell ref="B27:F27"/>
    <mergeCell ref="G27:H27"/>
    <mergeCell ref="I27:J27"/>
    <mergeCell ref="B28:C28"/>
    <mergeCell ref="I28:J28"/>
    <mergeCell ref="B25:F25"/>
    <mergeCell ref="G25:H25"/>
    <mergeCell ref="I25:J25"/>
    <mergeCell ref="B26:F26"/>
    <mergeCell ref="G26:H26"/>
    <mergeCell ref="I26:J26"/>
    <mergeCell ref="B23:F23"/>
    <mergeCell ref="G23:H23"/>
    <mergeCell ref="I23:J23"/>
    <mergeCell ref="B24:F24"/>
    <mergeCell ref="G24:H24"/>
    <mergeCell ref="I24:J24"/>
    <mergeCell ref="B21:F21"/>
    <mergeCell ref="I21:J21"/>
    <mergeCell ref="G22:H22"/>
    <mergeCell ref="I22:J22"/>
    <mergeCell ref="B22:F22"/>
    <mergeCell ref="I19:J19"/>
    <mergeCell ref="B20:F20"/>
    <mergeCell ref="I20:J20"/>
    <mergeCell ref="B15:F15"/>
    <mergeCell ref="G15:H15"/>
    <mergeCell ref="I15:J15"/>
    <mergeCell ref="B16:F16"/>
    <mergeCell ref="I16:J16"/>
    <mergeCell ref="B17:F17"/>
    <mergeCell ref="I17:J17"/>
    <mergeCell ref="C47:F47"/>
    <mergeCell ref="D28:H28"/>
    <mergeCell ref="I7:J7"/>
    <mergeCell ref="B8:F8"/>
    <mergeCell ref="G8:H8"/>
    <mergeCell ref="I8:J8"/>
    <mergeCell ref="C1:F1"/>
    <mergeCell ref="H1:J1"/>
    <mergeCell ref="C2:F2"/>
    <mergeCell ref="H2:J3"/>
    <mergeCell ref="C3:F3"/>
    <mergeCell ref="C4:F4"/>
    <mergeCell ref="B9:F9"/>
    <mergeCell ref="B10:F10"/>
    <mergeCell ref="B11:F11"/>
    <mergeCell ref="B12:F12"/>
    <mergeCell ref="B13:F13"/>
    <mergeCell ref="B14:F14"/>
    <mergeCell ref="C5:F5"/>
    <mergeCell ref="B7:F7"/>
    <mergeCell ref="G7:H7"/>
    <mergeCell ref="B18:F18"/>
    <mergeCell ref="I18:J18"/>
    <mergeCell ref="B19:F19"/>
  </mergeCells>
  <pageMargins left="0.78740157480314965" right="0.39370078740157483" top="0.59055118110236227" bottom="0.51181102362204722" header="0.23622047244094491" footer="0.31496062992125984"/>
  <pageSetup paperSize="9" scale="70" orientation="portrait" r:id="rId1"/>
  <headerFooter alignWithMargins="0">
    <oddHeader>&amp;L&amp;"Tahoma,Corsivo"&amp;11COMUNE DI xxxxxxxxxxxxxxxxxx&amp;C&amp;"Tahoma,Grassetto"&amp;11SCHEDA DI VALUTAZIONE DELLA
 PERFORMANCE INDIVIDUALE</oddHeader>
    <oddFooter>&amp;LFirma compilatore:&amp;CFirma interessato:&amp;RData compilazione</oddFooter>
  </headerFooter>
  <rowBreaks count="1" manualBreakCount="1">
    <brk id="47" min="1" max="10" man="1"/>
  </rowBreaks>
  <colBreaks count="1" manualBreakCount="1">
    <brk id="1" max="1048575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94"/>
  <sheetViews>
    <sheetView tabSelected="1" showWhiteSpace="0" view="pageLayout" topLeftCell="B1" zoomScale="90" zoomScaleNormal="130" zoomScaleSheetLayoutView="91" zoomScalePageLayoutView="90" workbookViewId="0">
      <selection activeCell="M56" sqref="M56"/>
    </sheetView>
  </sheetViews>
  <sheetFormatPr defaultColWidth="8.88671875" defaultRowHeight="13.2" x14ac:dyDescent="0.25"/>
  <cols>
    <col min="1" max="1" width="6.6640625" hidden="1" customWidth="1"/>
    <col min="2" max="2" width="48" customWidth="1"/>
    <col min="3" max="3" width="12.44140625" customWidth="1"/>
    <col min="4" max="4" width="6.44140625" customWidth="1"/>
    <col min="5" max="5" width="6.6640625" customWidth="1"/>
    <col min="6" max="6" width="7.33203125" customWidth="1"/>
    <col min="7" max="10" width="6.6640625" customWidth="1"/>
    <col min="11" max="11" width="12.44140625" customWidth="1"/>
    <col min="12" max="12" width="40.44140625" style="2" bestFit="1" customWidth="1"/>
  </cols>
  <sheetData>
    <row r="1" spans="2:12" ht="15" customHeight="1" x14ac:dyDescent="0.25">
      <c r="B1" s="78" t="s">
        <v>70</v>
      </c>
      <c r="C1" s="156"/>
      <c r="D1" s="156"/>
      <c r="E1" s="156"/>
      <c r="F1" s="157"/>
      <c r="G1" s="1"/>
      <c r="H1" s="144" t="s">
        <v>0</v>
      </c>
      <c r="I1" s="145"/>
      <c r="J1" s="145"/>
    </row>
    <row r="2" spans="2:12" ht="15" customHeight="1" x14ac:dyDescent="0.25">
      <c r="B2" s="70" t="s">
        <v>1</v>
      </c>
      <c r="C2" s="142"/>
      <c r="D2" s="142"/>
      <c r="E2" s="142"/>
      <c r="F2" s="143"/>
      <c r="G2" s="3"/>
      <c r="H2" s="146">
        <v>2023</v>
      </c>
      <c r="I2" s="147"/>
      <c r="J2" s="148"/>
    </row>
    <row r="3" spans="2:12" ht="15" x14ac:dyDescent="0.25">
      <c r="B3" s="71" t="s">
        <v>2</v>
      </c>
      <c r="C3" s="142" t="s">
        <v>22</v>
      </c>
      <c r="D3" s="142"/>
      <c r="E3" s="142"/>
      <c r="F3" s="143"/>
      <c r="G3" s="4"/>
      <c r="H3" s="173"/>
      <c r="I3" s="174"/>
      <c r="J3" s="175"/>
    </row>
    <row r="4" spans="2:12" ht="21" customHeight="1" x14ac:dyDescent="0.25">
      <c r="B4" s="72" t="s">
        <v>97</v>
      </c>
      <c r="C4" s="142" t="s">
        <v>97</v>
      </c>
      <c r="D4" s="142"/>
      <c r="E4" s="142"/>
      <c r="F4" s="143"/>
      <c r="G4" s="4"/>
      <c r="H4" s="4"/>
      <c r="I4" s="4"/>
      <c r="J4" s="5"/>
    </row>
    <row r="5" spans="2:12" ht="15.6" thickBot="1" x14ac:dyDescent="0.3">
      <c r="B5" s="73" t="s">
        <v>3</v>
      </c>
      <c r="C5" s="154" t="s">
        <v>52</v>
      </c>
      <c r="D5" s="154"/>
      <c r="E5" s="154"/>
      <c r="F5" s="155"/>
      <c r="G5" s="4"/>
      <c r="H5" s="4"/>
      <c r="I5" s="4"/>
      <c r="J5" s="4"/>
    </row>
    <row r="6" spans="2:12" ht="24" customHeight="1" x14ac:dyDescent="0.25">
      <c r="B6" s="185" t="s">
        <v>25</v>
      </c>
      <c r="C6" s="186"/>
      <c r="D6" s="186"/>
      <c r="E6" s="186"/>
      <c r="F6" s="186"/>
      <c r="G6" s="187" t="s">
        <v>71</v>
      </c>
      <c r="H6" s="188"/>
      <c r="I6" s="187" t="s">
        <v>4</v>
      </c>
      <c r="J6" s="189"/>
    </row>
    <row r="7" spans="2:12" x14ac:dyDescent="0.25">
      <c r="B7" s="176" t="s">
        <v>26</v>
      </c>
      <c r="C7" s="177"/>
      <c r="D7" s="177"/>
      <c r="E7" s="177"/>
      <c r="F7" s="178"/>
      <c r="G7" s="182"/>
      <c r="H7" s="182"/>
      <c r="I7" s="183"/>
      <c r="J7" s="184"/>
    </row>
    <row r="8" spans="2:12" x14ac:dyDescent="0.25">
      <c r="B8" s="179">
        <v>1</v>
      </c>
      <c r="C8" s="180"/>
      <c r="D8" s="180"/>
      <c r="E8" s="180"/>
      <c r="F8" s="181"/>
      <c r="G8" s="79"/>
      <c r="H8" s="80"/>
      <c r="I8" s="79"/>
      <c r="J8" s="81"/>
      <c r="K8" s="82"/>
    </row>
    <row r="9" spans="2:12" x14ac:dyDescent="0.25">
      <c r="B9" s="179">
        <v>2</v>
      </c>
      <c r="C9" s="180"/>
      <c r="D9" s="180"/>
      <c r="E9" s="180"/>
      <c r="F9" s="181"/>
      <c r="G9" s="79"/>
      <c r="H9" s="80"/>
      <c r="I9" s="79"/>
      <c r="J9" s="81"/>
    </row>
    <row r="10" spans="2:12" x14ac:dyDescent="0.25">
      <c r="B10" s="179">
        <v>3</v>
      </c>
      <c r="C10" s="180"/>
      <c r="D10" s="180"/>
      <c r="E10" s="180"/>
      <c r="F10" s="181"/>
      <c r="G10" s="79"/>
      <c r="H10" s="80"/>
      <c r="I10" s="79"/>
      <c r="J10" s="81"/>
    </row>
    <row r="11" spans="2:12" x14ac:dyDescent="0.25">
      <c r="B11" s="179"/>
      <c r="C11" s="180"/>
      <c r="D11" s="180"/>
      <c r="E11" s="180"/>
      <c r="F11" s="181"/>
      <c r="G11" s="79"/>
      <c r="H11" s="80"/>
      <c r="I11" s="79"/>
      <c r="J11" s="81"/>
    </row>
    <row r="12" spans="2:12" x14ac:dyDescent="0.25">
      <c r="B12" s="179"/>
      <c r="C12" s="180"/>
      <c r="D12" s="180"/>
      <c r="E12" s="180"/>
      <c r="F12" s="181"/>
      <c r="G12" s="79"/>
      <c r="H12" s="80"/>
      <c r="I12" s="79"/>
      <c r="J12" s="81"/>
    </row>
    <row r="13" spans="2:12" x14ac:dyDescent="0.25">
      <c r="B13" s="179"/>
      <c r="C13" s="180"/>
      <c r="D13" s="180"/>
      <c r="E13" s="180"/>
      <c r="F13" s="181"/>
      <c r="G13" s="79"/>
      <c r="H13" s="80"/>
      <c r="I13" s="79"/>
      <c r="J13" s="81"/>
    </row>
    <row r="14" spans="2:12" s="6" customFormat="1" x14ac:dyDescent="0.25">
      <c r="B14" s="176" t="s">
        <v>27</v>
      </c>
      <c r="C14" s="177"/>
      <c r="D14" s="177"/>
      <c r="E14" s="177"/>
      <c r="F14" s="178"/>
      <c r="G14" s="182"/>
      <c r="H14" s="182"/>
      <c r="I14" s="183"/>
      <c r="J14" s="184"/>
      <c r="L14" s="2"/>
    </row>
    <row r="15" spans="2:12" x14ac:dyDescent="0.25">
      <c r="B15" s="179">
        <v>1</v>
      </c>
      <c r="C15" s="180"/>
      <c r="D15" s="180"/>
      <c r="E15" s="180"/>
      <c r="F15" s="181"/>
      <c r="G15" s="79"/>
      <c r="H15" s="80"/>
      <c r="I15" s="171"/>
      <c r="J15" s="172"/>
    </row>
    <row r="16" spans="2:12" x14ac:dyDescent="0.25">
      <c r="B16" s="179">
        <v>2</v>
      </c>
      <c r="C16" s="180"/>
      <c r="D16" s="180"/>
      <c r="E16" s="180"/>
      <c r="F16" s="181"/>
      <c r="G16" s="79"/>
      <c r="H16" s="80"/>
      <c r="I16" s="171"/>
      <c r="J16" s="172"/>
    </row>
    <row r="17" spans="1:11" x14ac:dyDescent="0.25">
      <c r="B17" s="179">
        <v>3</v>
      </c>
      <c r="C17" s="180"/>
      <c r="D17" s="180"/>
      <c r="E17" s="180"/>
      <c r="F17" s="181"/>
      <c r="G17" s="79"/>
      <c r="H17" s="80"/>
      <c r="I17" s="171"/>
      <c r="J17" s="172"/>
    </row>
    <row r="18" spans="1:11" x14ac:dyDescent="0.25">
      <c r="B18" s="179"/>
      <c r="C18" s="180"/>
      <c r="D18" s="180"/>
      <c r="E18" s="180"/>
      <c r="F18" s="181"/>
      <c r="G18" s="79"/>
      <c r="H18" s="80"/>
      <c r="I18" s="171"/>
      <c r="J18" s="172"/>
    </row>
    <row r="19" spans="1:11" x14ac:dyDescent="0.25">
      <c r="B19" s="179"/>
      <c r="C19" s="180"/>
      <c r="D19" s="180"/>
      <c r="E19" s="180"/>
      <c r="F19" s="181"/>
      <c r="G19" s="79"/>
      <c r="H19" s="80"/>
      <c r="I19" s="171"/>
      <c r="J19" s="172"/>
    </row>
    <row r="20" spans="1:11" x14ac:dyDescent="0.25">
      <c r="B20" s="179"/>
      <c r="C20" s="180"/>
      <c r="D20" s="180"/>
      <c r="E20" s="180"/>
      <c r="F20" s="181"/>
      <c r="G20" s="79"/>
      <c r="H20" s="80"/>
      <c r="I20" s="171"/>
      <c r="J20" s="172"/>
    </row>
    <row r="21" spans="1:11" x14ac:dyDescent="0.25">
      <c r="A21" s="7"/>
      <c r="B21" s="176" t="s">
        <v>72</v>
      </c>
      <c r="C21" s="177"/>
      <c r="D21" s="177"/>
      <c r="E21" s="177"/>
      <c r="F21" s="178"/>
      <c r="G21" s="182"/>
      <c r="H21" s="182"/>
      <c r="I21" s="183"/>
      <c r="J21" s="184"/>
    </row>
    <row r="22" spans="1:11" x14ac:dyDescent="0.25">
      <c r="A22" s="7"/>
      <c r="B22" s="179">
        <v>1</v>
      </c>
      <c r="C22" s="180"/>
      <c r="D22" s="180"/>
      <c r="E22" s="180"/>
      <c r="F22" s="181"/>
      <c r="G22" s="171"/>
      <c r="H22" s="172"/>
      <c r="I22" s="171"/>
      <c r="J22" s="172"/>
    </row>
    <row r="23" spans="1:11" x14ac:dyDescent="0.25">
      <c r="A23" s="7"/>
      <c r="B23" s="179">
        <v>2</v>
      </c>
      <c r="C23" s="180"/>
      <c r="D23" s="180"/>
      <c r="E23" s="180"/>
      <c r="F23" s="181"/>
      <c r="G23" s="171"/>
      <c r="H23" s="172"/>
      <c r="I23" s="171"/>
      <c r="J23" s="172"/>
    </row>
    <row r="24" spans="1:11" x14ac:dyDescent="0.25">
      <c r="A24" s="7"/>
      <c r="B24" s="179">
        <v>3</v>
      </c>
      <c r="C24" s="180"/>
      <c r="D24" s="180"/>
      <c r="E24" s="180"/>
      <c r="F24" s="181"/>
      <c r="G24" s="171"/>
      <c r="H24" s="172"/>
      <c r="I24" s="171"/>
      <c r="J24" s="172"/>
    </row>
    <row r="25" spans="1:11" x14ac:dyDescent="0.25">
      <c r="A25" s="7"/>
      <c r="B25" s="164"/>
      <c r="C25" s="165"/>
      <c r="D25" s="165"/>
      <c r="E25" s="165"/>
      <c r="F25" s="166"/>
      <c r="G25" s="171"/>
      <c r="H25" s="172"/>
      <c r="I25" s="171"/>
      <c r="J25" s="172"/>
    </row>
    <row r="26" spans="1:11" x14ac:dyDescent="0.25">
      <c r="A26" s="7"/>
      <c r="B26" s="164"/>
      <c r="C26" s="165"/>
      <c r="D26" s="165"/>
      <c r="E26" s="165"/>
      <c r="F26" s="166"/>
      <c r="G26" s="171"/>
      <c r="H26" s="172"/>
      <c r="I26" s="171"/>
      <c r="J26" s="172"/>
    </row>
    <row r="27" spans="1:11" ht="9.75" customHeight="1" thickBot="1" x14ac:dyDescent="0.3">
      <c r="A27" s="7"/>
      <c r="B27" s="162"/>
      <c r="C27" s="163"/>
      <c r="D27" s="200"/>
      <c r="E27" s="200"/>
      <c r="F27" s="200"/>
      <c r="G27" s="201"/>
      <c r="H27" s="201"/>
      <c r="I27" s="167"/>
      <c r="J27" s="167"/>
    </row>
    <row r="28" spans="1:11" ht="33" customHeight="1" thickBot="1" x14ac:dyDescent="0.3">
      <c r="A28" s="8"/>
      <c r="B28" s="38" t="s">
        <v>73</v>
      </c>
      <c r="C28" s="39" t="s">
        <v>81</v>
      </c>
      <c r="D28" s="192" t="s">
        <v>82</v>
      </c>
      <c r="E28" s="192"/>
      <c r="F28" s="192"/>
      <c r="G28" s="193"/>
      <c r="H28" s="194">
        <v>0.55000000000000004</v>
      </c>
      <c r="I28" s="195"/>
      <c r="J28" s="196"/>
    </row>
    <row r="29" spans="1:11" ht="35.25" customHeight="1" thickBot="1" x14ac:dyDescent="0.3">
      <c r="A29" s="8"/>
      <c r="B29" s="42" t="s">
        <v>73</v>
      </c>
      <c r="C29" s="102">
        <v>20</v>
      </c>
      <c r="D29" s="44" t="s">
        <v>82</v>
      </c>
      <c r="E29" s="44">
        <v>2</v>
      </c>
      <c r="F29" s="44">
        <v>3</v>
      </c>
      <c r="G29" s="45">
        <v>4</v>
      </c>
      <c r="H29" s="46">
        <v>5</v>
      </c>
      <c r="I29" s="46">
        <v>6</v>
      </c>
      <c r="J29" s="46">
        <v>7</v>
      </c>
      <c r="K29" s="37">
        <f>SUM(D31:J31)</f>
        <v>0</v>
      </c>
    </row>
    <row r="30" spans="1:11" ht="33" customHeight="1" thickBot="1" x14ac:dyDescent="0.3">
      <c r="A30" s="8"/>
      <c r="B30" s="132"/>
      <c r="C30" s="132"/>
      <c r="D30" s="27"/>
      <c r="E30" s="27"/>
      <c r="F30" s="27"/>
      <c r="G30" s="28"/>
      <c r="H30" s="24" t="s">
        <v>18</v>
      </c>
      <c r="I30" s="24"/>
      <c r="J30" s="24"/>
    </row>
    <row r="31" spans="1:11" ht="18" hidden="1" customHeight="1" thickBot="1" x14ac:dyDescent="0.3">
      <c r="A31" s="8"/>
      <c r="B31" s="158"/>
      <c r="C31" s="158"/>
      <c r="D31" s="29" t="str">
        <f>((IF(D30="X",D29,"0")))</f>
        <v>0</v>
      </c>
      <c r="E31" s="29" t="str">
        <f>((IF(E30="X",E29,"0")))</f>
        <v>0</v>
      </c>
      <c r="F31" s="29" t="str">
        <f>((IF(F30="X",F29,"0")))</f>
        <v>0</v>
      </c>
      <c r="G31" s="30" t="str">
        <f>((IF(G30="X",G29,"0")))</f>
        <v>0</v>
      </c>
      <c r="H31" s="32" t="str">
        <f>(IF(H30="X",H29,"0"))</f>
        <v>0</v>
      </c>
      <c r="I31" s="32" t="str">
        <f>(IF(I30="X",I29,"0"))</f>
        <v>0</v>
      </c>
      <c r="J31" s="32" t="str">
        <f>(IF(J30="X",J29,"0"))</f>
        <v>0</v>
      </c>
    </row>
    <row r="32" spans="1:11" ht="35.25" customHeight="1" thickBot="1" x14ac:dyDescent="0.3">
      <c r="A32" s="8"/>
      <c r="B32" s="40" t="s">
        <v>27</v>
      </c>
      <c r="C32" s="89">
        <v>16</v>
      </c>
      <c r="D32" s="44">
        <v>1</v>
      </c>
      <c r="E32" s="44">
        <v>2</v>
      </c>
      <c r="F32" s="44">
        <v>3</v>
      </c>
      <c r="G32" s="45">
        <v>4</v>
      </c>
      <c r="H32" s="46">
        <v>5</v>
      </c>
      <c r="I32" s="46">
        <v>6</v>
      </c>
      <c r="J32" s="46">
        <v>7</v>
      </c>
      <c r="K32" s="37">
        <f>SUM(D34:J34)</f>
        <v>0</v>
      </c>
    </row>
    <row r="33" spans="1:11" ht="34.5" customHeight="1" thickBot="1" x14ac:dyDescent="0.3">
      <c r="A33" s="8"/>
      <c r="B33" s="132"/>
      <c r="C33" s="132"/>
      <c r="D33" s="27"/>
      <c r="E33" s="27"/>
      <c r="F33" s="27"/>
      <c r="G33" s="28"/>
      <c r="H33" s="24"/>
      <c r="I33" s="24"/>
      <c r="J33" s="24"/>
    </row>
    <row r="34" spans="1:11" ht="18" hidden="1" customHeight="1" thickBot="1" x14ac:dyDescent="0.3">
      <c r="A34" s="8"/>
      <c r="B34" s="158"/>
      <c r="C34" s="158"/>
      <c r="D34" s="29" t="str">
        <f>((IF(D33="X",D32,"0")))</f>
        <v>0</v>
      </c>
      <c r="E34" s="29" t="str">
        <f t="shared" ref="E34" si="0">((IF(E33="X",E32,"0")))</f>
        <v>0</v>
      </c>
      <c r="F34" s="29" t="str">
        <f>((IF(F33="X",F32,"0")))</f>
        <v>0</v>
      </c>
      <c r="G34" s="30" t="str">
        <f>((IF(G33="X",G32,"0")))</f>
        <v>0</v>
      </c>
      <c r="H34" s="32" t="str">
        <f>((IF(H33="X",H32,"0")))</f>
        <v>0</v>
      </c>
      <c r="I34" s="32" t="str">
        <f>((IF(I33="X",I32,"0")))</f>
        <v>0</v>
      </c>
      <c r="J34" s="32" t="str">
        <f>((IF(J33="X",J32,"0")))</f>
        <v>0</v>
      </c>
    </row>
    <row r="35" spans="1:11" ht="35.25" customHeight="1" thickBot="1" x14ac:dyDescent="0.3">
      <c r="A35" s="8"/>
      <c r="B35" s="40" t="s">
        <v>72</v>
      </c>
      <c r="C35" s="89">
        <v>15</v>
      </c>
      <c r="D35" s="44">
        <v>1</v>
      </c>
      <c r="E35" s="44">
        <v>2</v>
      </c>
      <c r="F35" s="44">
        <v>3</v>
      </c>
      <c r="G35" s="45">
        <v>4</v>
      </c>
      <c r="H35" s="46">
        <v>5</v>
      </c>
      <c r="I35" s="46">
        <v>6</v>
      </c>
      <c r="J35" s="46">
        <v>7</v>
      </c>
      <c r="K35" s="37">
        <f>SUM(D37:J37)</f>
        <v>0</v>
      </c>
    </row>
    <row r="36" spans="1:11" ht="33" customHeight="1" x14ac:dyDescent="0.25">
      <c r="A36" s="8"/>
      <c r="B36" s="132"/>
      <c r="C36" s="132"/>
      <c r="D36" s="27"/>
      <c r="E36" s="27"/>
      <c r="F36" s="27"/>
      <c r="G36" s="28"/>
      <c r="H36" s="24"/>
      <c r="I36" s="24"/>
      <c r="J36" s="24"/>
    </row>
    <row r="37" spans="1:11" ht="12" customHeight="1" thickBot="1" x14ac:dyDescent="0.3">
      <c r="A37" s="8"/>
      <c r="B37" s="114"/>
      <c r="C37" s="114"/>
      <c r="D37" s="34" t="str">
        <f>((IF(D36="X",D35,"0")))</f>
        <v>0</v>
      </c>
      <c r="E37" s="34" t="str">
        <f t="shared" ref="E37:F37" si="1">((IF(E36="X",E35,"0")))</f>
        <v>0</v>
      </c>
      <c r="F37" s="34" t="str">
        <f t="shared" si="1"/>
        <v>0</v>
      </c>
      <c r="G37" s="35" t="str">
        <f>((IF(G36="X",G35,"0")))</f>
        <v>0</v>
      </c>
      <c r="H37" s="36" t="str">
        <f>((IF(H36="X",H35,"0")))</f>
        <v>0</v>
      </c>
      <c r="I37" s="36" t="str">
        <f t="shared" ref="I37:J37" si="2">((IF(I36="X",I35,"0")))</f>
        <v>0</v>
      </c>
      <c r="J37" s="36" t="str">
        <f t="shared" si="2"/>
        <v>0</v>
      </c>
    </row>
    <row r="38" spans="1:11" s="12" customFormat="1" ht="45" customHeight="1" thickBot="1" x14ac:dyDescent="0.3">
      <c r="B38" s="90" t="s">
        <v>74</v>
      </c>
      <c r="C38" s="103">
        <f>C35+C32+C29</f>
        <v>51</v>
      </c>
      <c r="D38" s="202">
        <f>(K29*C29)+(K32*C32)+(K35*C35)</f>
        <v>0</v>
      </c>
      <c r="E38" s="203"/>
      <c r="F38" s="203"/>
      <c r="G38" s="204"/>
      <c r="H38" s="120">
        <f>D38/(C38*7)</f>
        <v>0</v>
      </c>
      <c r="I38" s="205"/>
      <c r="J38" s="205"/>
      <c r="K38" s="121"/>
    </row>
    <row r="39" spans="1:11" s="69" customFormat="1" ht="13.8" hidden="1" thickBot="1" x14ac:dyDescent="0.3">
      <c r="B39" s="104" t="s">
        <v>6</v>
      </c>
      <c r="C39" s="105"/>
      <c r="D39" s="105"/>
      <c r="E39" s="105"/>
      <c r="F39" s="105"/>
      <c r="G39" s="105"/>
      <c r="H39" s="105"/>
      <c r="I39" s="105"/>
      <c r="J39" s="105"/>
      <c r="K39" s="106"/>
    </row>
    <row r="40" spans="1:11" s="69" customFormat="1" ht="25.5" hidden="1" customHeight="1" x14ac:dyDescent="0.25">
      <c r="B40" s="107" t="s">
        <v>24</v>
      </c>
      <c r="C40" s="108"/>
      <c r="D40" s="108"/>
      <c r="E40" s="108"/>
      <c r="F40" s="108"/>
      <c r="G40" s="108"/>
      <c r="H40" s="108"/>
      <c r="I40" s="108"/>
      <c r="J40" s="108"/>
      <c r="K40" s="109"/>
    </row>
    <row r="41" spans="1:11" s="69" customFormat="1" hidden="1" x14ac:dyDescent="0.25">
      <c r="B41" s="63"/>
      <c r="C41" s="33"/>
      <c r="D41" s="33"/>
      <c r="E41" s="33"/>
      <c r="F41" s="33"/>
      <c r="G41" s="33"/>
      <c r="H41" s="33"/>
      <c r="I41" s="33"/>
      <c r="J41" s="33"/>
      <c r="K41" s="64"/>
    </row>
    <row r="42" spans="1:11" s="69" customFormat="1" hidden="1" x14ac:dyDescent="0.25">
      <c r="B42" s="63"/>
      <c r="C42" s="33"/>
      <c r="D42" s="33"/>
      <c r="E42" s="33"/>
      <c r="F42" s="33"/>
      <c r="G42" s="33"/>
      <c r="H42" s="33"/>
      <c r="I42" s="33"/>
      <c r="J42" s="33"/>
      <c r="K42" s="64"/>
    </row>
    <row r="43" spans="1:11" s="69" customFormat="1" hidden="1" x14ac:dyDescent="0.25">
      <c r="B43" s="63"/>
      <c r="C43" s="33"/>
      <c r="D43" s="33"/>
      <c r="E43" s="33"/>
      <c r="F43" s="33"/>
      <c r="G43" s="33"/>
      <c r="H43" s="33"/>
      <c r="I43" s="33"/>
      <c r="J43" s="33"/>
      <c r="K43" s="64"/>
    </row>
    <row r="44" spans="1:11" s="69" customFormat="1" hidden="1" x14ac:dyDescent="0.25">
      <c r="B44" s="63"/>
      <c r="C44" s="33"/>
      <c r="D44" s="33"/>
      <c r="E44" s="33"/>
      <c r="F44" s="33"/>
      <c r="G44" s="33"/>
      <c r="H44" s="33"/>
      <c r="I44" s="33"/>
      <c r="J44" s="33"/>
      <c r="K44" s="64"/>
    </row>
    <row r="45" spans="1:11" s="69" customFormat="1" hidden="1" x14ac:dyDescent="0.25">
      <c r="B45" s="63"/>
      <c r="C45" s="33"/>
      <c r="D45" s="33"/>
      <c r="E45" s="33"/>
      <c r="F45" s="33"/>
      <c r="G45" s="33"/>
      <c r="H45" s="33"/>
      <c r="I45" s="33"/>
      <c r="J45" s="33"/>
      <c r="K45" s="64"/>
    </row>
    <row r="46" spans="1:11" s="12" customFormat="1" ht="13.8" hidden="1" thickBot="1" x14ac:dyDescent="0.3">
      <c r="B46" s="65"/>
      <c r="C46" s="66"/>
      <c r="D46" s="66"/>
      <c r="E46" s="66"/>
      <c r="F46" s="66"/>
      <c r="G46" s="66"/>
      <c r="H46" s="66"/>
      <c r="I46" s="66"/>
      <c r="J46" s="66"/>
      <c r="K46" s="67"/>
    </row>
    <row r="47" spans="1:11" s="12" customFormat="1" ht="15" hidden="1" x14ac:dyDescent="0.25">
      <c r="B47" s="78" t="str">
        <f t="shared" ref="B47:C51" si="3">B1</f>
        <v>AREA / SETTORE</v>
      </c>
      <c r="C47" s="156">
        <f t="shared" si="3"/>
        <v>0</v>
      </c>
      <c r="D47" s="156"/>
      <c r="E47" s="156"/>
      <c r="F47" s="157"/>
      <c r="G47" s="33"/>
      <c r="H47" s="144" t="s">
        <v>0</v>
      </c>
      <c r="I47" s="145"/>
      <c r="J47" s="145"/>
      <c r="K47"/>
    </row>
    <row r="48" spans="1:11" s="12" customFormat="1" ht="13.8" hidden="1" x14ac:dyDescent="0.25">
      <c r="B48" s="70" t="str">
        <f t="shared" si="3"/>
        <v>SERVIZIO</v>
      </c>
      <c r="C48" s="142">
        <f t="shared" si="3"/>
        <v>0</v>
      </c>
      <c r="D48" s="142"/>
      <c r="E48" s="142"/>
      <c r="F48" s="143"/>
      <c r="G48" s="33"/>
      <c r="H48" s="146">
        <f>H2</f>
        <v>2023</v>
      </c>
      <c r="I48" s="147"/>
      <c r="J48" s="148"/>
      <c r="K48"/>
    </row>
    <row r="49" spans="1:11" s="12" customFormat="1" ht="13.8" hidden="1" x14ac:dyDescent="0.25">
      <c r="B49" s="71" t="str">
        <f t="shared" si="3"/>
        <v>DIPENDENTE</v>
      </c>
      <c r="C49" s="142" t="str">
        <f t="shared" si="3"/>
        <v>Nome Cognome</v>
      </c>
      <c r="D49" s="142"/>
      <c r="E49" s="142"/>
      <c r="F49" s="143"/>
      <c r="G49" s="33"/>
      <c r="H49" s="173"/>
      <c r="I49" s="174"/>
      <c r="J49" s="175"/>
      <c r="K49"/>
    </row>
    <row r="50" spans="1:11" s="12" customFormat="1" ht="13.8" hidden="1" x14ac:dyDescent="0.25">
      <c r="B50" s="72" t="str">
        <f t="shared" si="3"/>
        <v>Area</v>
      </c>
      <c r="C50" s="142" t="str">
        <f t="shared" si="3"/>
        <v>Area</v>
      </c>
      <c r="D50" s="142"/>
      <c r="E50" s="142"/>
      <c r="F50" s="143"/>
      <c r="G50" s="33"/>
      <c r="H50" s="33"/>
      <c r="I50" s="33"/>
      <c r="J50" s="33"/>
      <c r="K50"/>
    </row>
    <row r="51" spans="1:11" s="12" customFormat="1" ht="14.4" hidden="1" thickBot="1" x14ac:dyDescent="0.3">
      <c r="B51" s="73" t="str">
        <f t="shared" si="3"/>
        <v>Profilo Professionale</v>
      </c>
      <c r="C51" s="154" t="str">
        <f t="shared" si="3"/>
        <v>ASA</v>
      </c>
      <c r="D51" s="154"/>
      <c r="E51" s="154"/>
      <c r="F51" s="155"/>
      <c r="G51" s="33"/>
      <c r="H51" s="33"/>
      <c r="I51" s="33"/>
      <c r="J51" s="33"/>
      <c r="K51"/>
    </row>
    <row r="52" spans="1:11" s="12" customFormat="1" ht="13.8" thickBot="1" x14ac:dyDescent="0.3">
      <c r="B52" s="63"/>
      <c r="C52" s="33"/>
      <c r="D52" s="33"/>
      <c r="E52" s="33"/>
      <c r="F52" s="33"/>
      <c r="G52" s="33"/>
      <c r="H52" s="33"/>
      <c r="I52" s="33"/>
      <c r="J52" s="33"/>
      <c r="K52"/>
    </row>
    <row r="53" spans="1:11" ht="42.9" customHeight="1" thickBot="1" x14ac:dyDescent="0.3">
      <c r="A53" s="9"/>
      <c r="B53" s="74" t="s">
        <v>19</v>
      </c>
      <c r="C53" s="75" t="s">
        <v>75</v>
      </c>
      <c r="D53" s="134" t="s">
        <v>76</v>
      </c>
      <c r="E53" s="134"/>
      <c r="F53" s="134"/>
      <c r="G53" s="135"/>
      <c r="H53" s="136">
        <v>0.45</v>
      </c>
      <c r="I53" s="137"/>
      <c r="J53" s="138"/>
    </row>
    <row r="54" spans="1:11" ht="35.25" customHeight="1" thickBot="1" x14ac:dyDescent="0.3">
      <c r="A54" s="8"/>
      <c r="B54" s="47" t="s">
        <v>28</v>
      </c>
      <c r="C54" s="48">
        <v>14</v>
      </c>
      <c r="D54" s="52">
        <v>1</v>
      </c>
      <c r="E54" s="52">
        <v>2</v>
      </c>
      <c r="F54" s="52">
        <v>3</v>
      </c>
      <c r="G54" s="53">
        <v>4</v>
      </c>
      <c r="H54" s="54">
        <v>5</v>
      </c>
      <c r="I54" s="54">
        <v>6</v>
      </c>
      <c r="J54" s="55">
        <v>7</v>
      </c>
      <c r="K54" s="26">
        <f>SUM(D58:J58)/3</f>
        <v>0</v>
      </c>
    </row>
    <row r="55" spans="1:11" ht="35.25" customHeight="1" x14ac:dyDescent="0.25">
      <c r="A55" s="8"/>
      <c r="B55" s="132" t="s">
        <v>95</v>
      </c>
      <c r="C55" s="132"/>
      <c r="D55" s="27"/>
      <c r="E55" s="27"/>
      <c r="F55" s="27"/>
      <c r="G55" s="28"/>
      <c r="H55" s="24"/>
      <c r="I55" s="24"/>
      <c r="J55" s="24"/>
    </row>
    <row r="56" spans="1:11" ht="35.25" customHeight="1" x14ac:dyDescent="0.25">
      <c r="A56" s="8"/>
      <c r="B56" s="132" t="s">
        <v>60</v>
      </c>
      <c r="C56" s="132"/>
      <c r="D56" s="27"/>
      <c r="E56" s="27"/>
      <c r="F56" s="27"/>
      <c r="G56" s="28"/>
      <c r="H56" s="24"/>
      <c r="I56" s="24"/>
      <c r="J56" s="24"/>
    </row>
    <row r="57" spans="1:11" ht="42.75" customHeight="1" thickBot="1" x14ac:dyDescent="0.3">
      <c r="A57" s="8"/>
      <c r="B57" s="132" t="s">
        <v>96</v>
      </c>
      <c r="C57" s="132"/>
      <c r="D57" s="27"/>
      <c r="E57" s="27"/>
      <c r="F57" s="27"/>
      <c r="G57" s="28"/>
      <c r="H57" s="24"/>
      <c r="I57" s="24"/>
      <c r="J57" s="24"/>
    </row>
    <row r="58" spans="1:11" ht="12.9" hidden="1" customHeight="1" thickBot="1" x14ac:dyDescent="0.3">
      <c r="A58" s="8"/>
      <c r="B58" s="114"/>
      <c r="C58" s="114"/>
      <c r="D58" s="34">
        <f>((IF(D55="X",D54,"0")+(IF(D56="X",D54,"0")+IF(D57="X",D54,"0"))))</f>
        <v>0</v>
      </c>
      <c r="E58" s="34">
        <f t="shared" ref="E58:J58" si="4">((IF(E55="X",E54,"0")+(IF(E56="X",E54,"0")+IF(E57="X",E54,"0"))))</f>
        <v>0</v>
      </c>
      <c r="F58" s="34">
        <f t="shared" si="4"/>
        <v>0</v>
      </c>
      <c r="G58" s="35">
        <f t="shared" si="4"/>
        <v>0</v>
      </c>
      <c r="H58" s="36">
        <f t="shared" si="4"/>
        <v>0</v>
      </c>
      <c r="I58" s="36">
        <f t="shared" si="4"/>
        <v>0</v>
      </c>
      <c r="J58" s="36">
        <f t="shared" si="4"/>
        <v>0</v>
      </c>
    </row>
    <row r="59" spans="1:11" ht="35.25" customHeight="1" thickBot="1" x14ac:dyDescent="0.3">
      <c r="A59" s="8"/>
      <c r="B59" s="50" t="s">
        <v>77</v>
      </c>
      <c r="C59" s="51">
        <v>12</v>
      </c>
      <c r="D59" s="52">
        <v>1</v>
      </c>
      <c r="E59" s="52">
        <v>2</v>
      </c>
      <c r="F59" s="52">
        <v>3</v>
      </c>
      <c r="G59" s="53">
        <v>4</v>
      </c>
      <c r="H59" s="54">
        <v>5</v>
      </c>
      <c r="I59" s="54">
        <v>6</v>
      </c>
      <c r="J59" s="55">
        <v>7</v>
      </c>
      <c r="K59" s="26">
        <f>SUM(D63:J63)/3</f>
        <v>0</v>
      </c>
    </row>
    <row r="60" spans="1:11" ht="35.1" customHeight="1" x14ac:dyDescent="0.25">
      <c r="A60" s="8"/>
      <c r="B60" s="133" t="s">
        <v>48</v>
      </c>
      <c r="C60" s="133"/>
      <c r="D60" s="31"/>
      <c r="E60" s="31"/>
      <c r="F60" s="31"/>
      <c r="G60" s="49"/>
      <c r="H60" s="25"/>
      <c r="I60" s="25"/>
      <c r="J60" s="24"/>
    </row>
    <row r="61" spans="1:11" ht="35.1" customHeight="1" x14ac:dyDescent="0.25">
      <c r="A61" s="8"/>
      <c r="B61" s="113" t="s">
        <v>56</v>
      </c>
      <c r="C61" s="113"/>
      <c r="D61" s="27"/>
      <c r="E61" s="27"/>
      <c r="F61" s="27"/>
      <c r="G61" s="28"/>
      <c r="H61" s="24"/>
      <c r="I61" s="24"/>
      <c r="J61" s="24"/>
    </row>
    <row r="62" spans="1:11" ht="35.1" customHeight="1" thickBot="1" x14ac:dyDescent="0.3">
      <c r="A62" s="8"/>
      <c r="B62" s="132" t="s">
        <v>61</v>
      </c>
      <c r="C62" s="132"/>
      <c r="D62" s="27"/>
      <c r="E62" s="27"/>
      <c r="F62" s="27"/>
      <c r="G62" s="28"/>
      <c r="H62" s="24"/>
      <c r="I62" s="24"/>
      <c r="J62" s="24"/>
    </row>
    <row r="63" spans="1:11" ht="13.8" hidden="1" thickBot="1" x14ac:dyDescent="0.3">
      <c r="A63" s="8"/>
      <c r="B63" s="114"/>
      <c r="C63" s="114"/>
      <c r="D63" s="34">
        <f>((IF(D60="X",D59,"0")+(IF(D61="X",D59,"0")+IF(D62="X",D59,"0"))))</f>
        <v>0</v>
      </c>
      <c r="E63" s="34">
        <f t="shared" ref="E63:J63" si="5">((IF(E60="X",E59,"0")+(IF(E61="X",E59,"0")+IF(E62="X",E59,"0"))))</f>
        <v>0</v>
      </c>
      <c r="F63" s="34">
        <f t="shared" si="5"/>
        <v>0</v>
      </c>
      <c r="G63" s="35">
        <f t="shared" si="5"/>
        <v>0</v>
      </c>
      <c r="H63" s="36">
        <f t="shared" si="5"/>
        <v>0</v>
      </c>
      <c r="I63" s="36">
        <f t="shared" si="5"/>
        <v>0</v>
      </c>
      <c r="J63" s="36">
        <f t="shared" si="5"/>
        <v>0</v>
      </c>
    </row>
    <row r="64" spans="1:11" ht="35.25" customHeight="1" thickBot="1" x14ac:dyDescent="0.3">
      <c r="A64" s="8"/>
      <c r="B64" s="50" t="s">
        <v>21</v>
      </c>
      <c r="C64" s="51">
        <v>11</v>
      </c>
      <c r="D64" s="52">
        <v>1</v>
      </c>
      <c r="E64" s="52">
        <v>2</v>
      </c>
      <c r="F64" s="52">
        <v>3</v>
      </c>
      <c r="G64" s="53">
        <v>4</v>
      </c>
      <c r="H64" s="54">
        <v>5</v>
      </c>
      <c r="I64" s="54">
        <v>6</v>
      </c>
      <c r="J64" s="55">
        <v>7</v>
      </c>
      <c r="K64" s="26">
        <f>SUM(D68:J68)/3</f>
        <v>0</v>
      </c>
    </row>
    <row r="65" spans="1:11" ht="35.1" customHeight="1" x14ac:dyDescent="0.25">
      <c r="A65" s="8"/>
      <c r="B65" s="133" t="s">
        <v>62</v>
      </c>
      <c r="C65" s="133"/>
      <c r="D65" s="31"/>
      <c r="E65" s="31"/>
      <c r="F65" s="31"/>
      <c r="G65" s="49"/>
      <c r="H65" s="25"/>
      <c r="I65" s="25"/>
      <c r="J65" s="24"/>
    </row>
    <row r="66" spans="1:11" ht="35.1" customHeight="1" x14ac:dyDescent="0.25">
      <c r="A66" s="8"/>
      <c r="B66" s="132" t="s">
        <v>63</v>
      </c>
      <c r="C66" s="132"/>
      <c r="D66" s="27"/>
      <c r="E66" s="27"/>
      <c r="F66" s="27"/>
      <c r="G66" s="28"/>
      <c r="H66" s="24"/>
      <c r="I66" s="24"/>
      <c r="J66" s="24"/>
    </row>
    <row r="67" spans="1:11" ht="35.1" customHeight="1" thickBot="1" x14ac:dyDescent="0.3">
      <c r="A67" s="8"/>
      <c r="B67" s="132" t="s">
        <v>50</v>
      </c>
      <c r="C67" s="132"/>
      <c r="D67" s="27"/>
      <c r="E67" s="27"/>
      <c r="F67" s="27"/>
      <c r="G67" s="28"/>
      <c r="H67" s="24"/>
      <c r="I67" s="24"/>
      <c r="J67" s="24"/>
    </row>
    <row r="68" spans="1:11" ht="12" hidden="1" customHeight="1" thickBot="1" x14ac:dyDescent="0.3">
      <c r="A68" s="8"/>
      <c r="B68" s="114"/>
      <c r="C68" s="114"/>
      <c r="D68" s="34">
        <f t="shared" ref="D68:J68" si="6">((IF(D65="X",D64,"0")+IF(D66="X",D64,"0")+(IF(D67="X",D64,"0"))))</f>
        <v>0</v>
      </c>
      <c r="E68" s="34">
        <f t="shared" si="6"/>
        <v>0</v>
      </c>
      <c r="F68" s="34">
        <f t="shared" si="6"/>
        <v>0</v>
      </c>
      <c r="G68" s="35">
        <f t="shared" si="6"/>
        <v>0</v>
      </c>
      <c r="H68" s="36">
        <f t="shared" si="6"/>
        <v>0</v>
      </c>
      <c r="I68" s="36">
        <f t="shared" si="6"/>
        <v>0</v>
      </c>
      <c r="J68" s="36">
        <f t="shared" si="6"/>
        <v>0</v>
      </c>
    </row>
    <row r="69" spans="1:11" ht="35.25" customHeight="1" thickBot="1" x14ac:dyDescent="0.3">
      <c r="A69" s="8"/>
      <c r="B69" s="50" t="s">
        <v>29</v>
      </c>
      <c r="C69" s="51">
        <v>12</v>
      </c>
      <c r="D69" s="52">
        <v>1</v>
      </c>
      <c r="E69" s="52">
        <v>2</v>
      </c>
      <c r="F69" s="52">
        <v>3</v>
      </c>
      <c r="G69" s="53">
        <v>4</v>
      </c>
      <c r="H69" s="54">
        <v>5</v>
      </c>
      <c r="I69" s="54">
        <v>6</v>
      </c>
      <c r="J69" s="55">
        <v>7</v>
      </c>
      <c r="K69" s="26">
        <f>SUM(D74:J74)/4</f>
        <v>0</v>
      </c>
    </row>
    <row r="70" spans="1:11" ht="35.1" customHeight="1" x14ac:dyDescent="0.25">
      <c r="A70" s="8"/>
      <c r="B70" s="190" t="s">
        <v>42</v>
      </c>
      <c r="C70" s="191"/>
      <c r="D70" s="31"/>
      <c r="E70" s="31"/>
      <c r="F70" s="31"/>
      <c r="G70" s="49"/>
      <c r="H70" s="25"/>
      <c r="I70" s="25"/>
      <c r="J70" s="24"/>
    </row>
    <row r="71" spans="1:11" ht="35.1" customHeight="1" x14ac:dyDescent="0.25">
      <c r="A71" s="8"/>
      <c r="B71" s="113" t="s">
        <v>58</v>
      </c>
      <c r="C71" s="113"/>
      <c r="D71" s="27"/>
      <c r="E71" s="27"/>
      <c r="F71" s="27"/>
      <c r="G71" s="28"/>
      <c r="H71" s="24"/>
      <c r="I71" s="24"/>
      <c r="J71" s="24"/>
    </row>
    <row r="72" spans="1:11" ht="35.1" customHeight="1" x14ac:dyDescent="0.25">
      <c r="A72" s="8"/>
      <c r="B72" s="113" t="s">
        <v>59</v>
      </c>
      <c r="C72" s="113"/>
      <c r="D72" s="27"/>
      <c r="E72" s="27"/>
      <c r="F72" s="27"/>
      <c r="G72" s="28"/>
      <c r="H72" s="24"/>
      <c r="I72" s="24"/>
      <c r="J72" s="24"/>
    </row>
    <row r="73" spans="1:11" ht="35.1" customHeight="1" thickBot="1" x14ac:dyDescent="0.3">
      <c r="A73" s="8"/>
      <c r="B73" s="113" t="s">
        <v>40</v>
      </c>
      <c r="C73" s="113"/>
      <c r="D73" s="83"/>
      <c r="E73" s="83"/>
      <c r="F73" s="83"/>
      <c r="G73" s="84"/>
      <c r="H73" s="85"/>
      <c r="I73" s="85"/>
      <c r="J73" s="85"/>
    </row>
    <row r="74" spans="1:11" ht="12" hidden="1" customHeight="1" thickBot="1" x14ac:dyDescent="0.3">
      <c r="A74" s="8"/>
      <c r="B74" s="114"/>
      <c r="C74" s="114"/>
      <c r="D74" s="34">
        <f>((IF(D70="X",D69,"0")+IF(D71="X",D69,"0")+(IF(D72="X",D69,"0")+(IF(D73="X",D69,"0")))))</f>
        <v>0</v>
      </c>
      <c r="E74" s="34">
        <f t="shared" ref="E74" si="7">((IF(E70="X",E69,"0")+IF(E71="X",E69,"0")+(IF(E72="X",E69,"0")+(IF(E73="X",E69,"0")))))</f>
        <v>0</v>
      </c>
      <c r="F74" s="34">
        <f>((IF(F70="X",F69,"0")+IF(F71="X",F69,"0")+(IF(F72="X",F69,"0")+(IF(F73="X",F69,"0")))))</f>
        <v>0</v>
      </c>
      <c r="G74" s="35">
        <f>((IF(G70="X",G69,"0")+IF(G71="X",G69,"0")+(IF(G72="X",G69,"0")+(IF(G73="X",G69,"0")))))</f>
        <v>0</v>
      </c>
      <c r="H74" s="36">
        <f>((IF(H70="X",H69,"0")+IF(H71="X",H69,"0")+(IF(H72="X",H69,"0")+(IF(H73="X",H69,"0")))))</f>
        <v>0</v>
      </c>
      <c r="I74" s="36">
        <f t="shared" ref="I74" si="8">((IF(I70="X",I69,"0")+IF(I71="X",I69,"0")+(IF(I72="X",I69,"0")+(IF(I73="X",I69,"0")))))</f>
        <v>0</v>
      </c>
      <c r="J74" s="36">
        <f>((IF(J70="X",J69,"0")+IF(J71="X",J69,"0")+(IF(J72="X",J69,"0")+(IF(J73="X",J69,"0")))))</f>
        <v>0</v>
      </c>
    </row>
    <row r="75" spans="1:11" s="12" customFormat="1" ht="45" customHeight="1" thickBot="1" x14ac:dyDescent="0.3">
      <c r="B75" s="62" t="s">
        <v>20</v>
      </c>
      <c r="C75" s="76">
        <f>C54+C59+C64+C69</f>
        <v>49</v>
      </c>
      <c r="D75" s="115">
        <f>K54*C54+K59*C59+K64*C64+K69*C69</f>
        <v>0</v>
      </c>
      <c r="E75" s="116"/>
      <c r="F75" s="116"/>
      <c r="G75" s="116"/>
      <c r="H75" s="117">
        <f>D75/(C75*7)</f>
        <v>0</v>
      </c>
      <c r="I75" s="118"/>
      <c r="J75" s="118"/>
      <c r="K75" s="119"/>
    </row>
    <row r="76" spans="1:11" ht="13.5" customHeight="1" thickBot="1" x14ac:dyDescent="0.3">
      <c r="A76" s="9"/>
      <c r="B76" s="33"/>
      <c r="C76" s="33"/>
      <c r="D76" s="33"/>
      <c r="E76" s="33"/>
      <c r="F76" s="33"/>
      <c r="G76" s="33"/>
      <c r="H76" s="33"/>
      <c r="I76" s="33"/>
      <c r="J76" s="33"/>
    </row>
    <row r="77" spans="1:11" s="12" customFormat="1" ht="39" hidden="1" customHeight="1" thickBot="1" x14ac:dyDescent="0.3">
      <c r="C77" s="56"/>
      <c r="D77" s="57"/>
      <c r="E77" s="58"/>
      <c r="F77" s="59"/>
      <c r="G77" s="60"/>
      <c r="H77" s="60"/>
      <c r="I77" s="60"/>
      <c r="J77" s="61"/>
    </row>
    <row r="78" spans="1:11" s="12" customFormat="1" ht="36" customHeight="1" thickBot="1" x14ac:dyDescent="0.3">
      <c r="B78" s="97" t="s">
        <v>78</v>
      </c>
      <c r="C78" s="206">
        <f>H38</f>
        <v>0</v>
      </c>
      <c r="D78" s="207"/>
      <c r="E78" s="122" t="s">
        <v>80</v>
      </c>
      <c r="F78" s="122"/>
      <c r="G78" s="123"/>
      <c r="H78" s="126">
        <f>(C78*H28)+(C79*H53)</f>
        <v>0</v>
      </c>
      <c r="I78" s="127"/>
      <c r="J78" s="127"/>
      <c r="K78" s="128"/>
    </row>
    <row r="79" spans="1:11" s="12" customFormat="1" ht="36.75" customHeight="1" thickBot="1" x14ac:dyDescent="0.3">
      <c r="B79" s="77" t="s">
        <v>79</v>
      </c>
      <c r="C79" s="117">
        <f>H75</f>
        <v>0</v>
      </c>
      <c r="D79" s="119"/>
      <c r="E79" s="124"/>
      <c r="F79" s="124"/>
      <c r="G79" s="125"/>
      <c r="H79" s="129"/>
      <c r="I79" s="130"/>
      <c r="J79" s="130"/>
      <c r="K79" s="131"/>
    </row>
    <row r="80" spans="1:11" ht="13.8" hidden="1" thickBot="1" x14ac:dyDescent="0.3">
      <c r="A80" s="10" t="s">
        <v>5</v>
      </c>
      <c r="B80" s="11"/>
      <c r="C80" s="12"/>
      <c r="D80" s="12"/>
      <c r="E80" s="12"/>
      <c r="F80" s="12"/>
      <c r="G80" s="12"/>
      <c r="H80" s="12"/>
      <c r="I80" s="12"/>
      <c r="J80" s="12"/>
    </row>
    <row r="81" spans="1:12" ht="13.8" thickBot="1" x14ac:dyDescent="0.3">
      <c r="A81" s="10"/>
      <c r="B81" s="104" t="s">
        <v>6</v>
      </c>
      <c r="C81" s="105"/>
      <c r="D81" s="105"/>
      <c r="E81" s="105"/>
      <c r="F81" s="105"/>
      <c r="G81" s="105"/>
      <c r="H81" s="105"/>
      <c r="I81" s="105"/>
      <c r="J81" s="105"/>
      <c r="K81" s="106"/>
    </row>
    <row r="82" spans="1:12" ht="37.5" customHeight="1" x14ac:dyDescent="0.25">
      <c r="A82" t="s">
        <v>7</v>
      </c>
      <c r="B82" s="107" t="s">
        <v>23</v>
      </c>
      <c r="C82" s="108"/>
      <c r="D82" s="108"/>
      <c r="E82" s="108"/>
      <c r="F82" s="108"/>
      <c r="G82" s="108"/>
      <c r="H82" s="108"/>
      <c r="I82" s="108"/>
      <c r="J82" s="108"/>
      <c r="K82" s="109"/>
    </row>
    <row r="83" spans="1:12" x14ac:dyDescent="0.25">
      <c r="A83" s="10" t="s">
        <v>8</v>
      </c>
      <c r="B83" s="63"/>
      <c r="C83" s="33"/>
      <c r="D83" s="33"/>
      <c r="E83" s="33"/>
      <c r="F83" s="33"/>
      <c r="G83" s="33"/>
      <c r="H83" s="33"/>
      <c r="I83" s="33"/>
      <c r="J83" s="33"/>
      <c r="K83" s="64"/>
    </row>
    <row r="84" spans="1:12" x14ac:dyDescent="0.25">
      <c r="A84" s="10" t="s">
        <v>9</v>
      </c>
      <c r="B84" s="63"/>
      <c r="C84" s="33"/>
      <c r="D84" s="33"/>
      <c r="E84" s="33"/>
      <c r="F84" s="33"/>
      <c r="G84" s="33"/>
      <c r="H84" s="33"/>
      <c r="I84" s="33"/>
      <c r="J84" s="33"/>
      <c r="K84" s="64"/>
    </row>
    <row r="85" spans="1:12" x14ac:dyDescent="0.25">
      <c r="A85" s="10" t="s">
        <v>10</v>
      </c>
      <c r="B85" s="63"/>
      <c r="C85" s="33"/>
      <c r="D85" s="33"/>
      <c r="E85" s="33"/>
      <c r="F85" s="33"/>
      <c r="G85" s="33"/>
      <c r="H85" s="33"/>
      <c r="I85" s="33"/>
      <c r="J85" s="33"/>
      <c r="K85" s="64"/>
    </row>
    <row r="86" spans="1:12" x14ac:dyDescent="0.25">
      <c r="A86" s="10" t="s">
        <v>11</v>
      </c>
      <c r="B86" s="63"/>
      <c r="C86" s="33"/>
      <c r="D86" s="33"/>
      <c r="E86" s="33"/>
      <c r="F86" s="33"/>
      <c r="G86" s="33"/>
      <c r="H86" s="33"/>
      <c r="I86" s="33"/>
      <c r="J86" s="33"/>
      <c r="K86" s="64"/>
    </row>
    <row r="87" spans="1:12" x14ac:dyDescent="0.25">
      <c r="A87" s="10" t="s">
        <v>12</v>
      </c>
      <c r="B87" s="63"/>
      <c r="C87" s="33"/>
      <c r="D87" s="33"/>
      <c r="E87" s="33"/>
      <c r="F87" s="33"/>
      <c r="G87" s="33"/>
      <c r="H87" s="33"/>
      <c r="I87" s="33"/>
      <c r="J87" s="33"/>
      <c r="K87" s="64"/>
    </row>
    <row r="88" spans="1:12" ht="13.8" thickBot="1" x14ac:dyDescent="0.3">
      <c r="A88" s="10" t="s">
        <v>13</v>
      </c>
      <c r="B88" s="65"/>
      <c r="C88" s="66"/>
      <c r="D88" s="66"/>
      <c r="E88" s="66"/>
      <c r="F88" s="66"/>
      <c r="G88" s="66"/>
      <c r="H88" s="66"/>
      <c r="I88" s="66"/>
      <c r="J88" s="66"/>
      <c r="K88" s="67"/>
    </row>
    <row r="89" spans="1:12" x14ac:dyDescent="0.25">
      <c r="A89" t="s">
        <v>14</v>
      </c>
    </row>
    <row r="90" spans="1:12" hidden="1" x14ac:dyDescent="0.25"/>
    <row r="91" spans="1:12" hidden="1" x14ac:dyDescent="0.25">
      <c r="B91" s="110" t="s">
        <v>15</v>
      </c>
      <c r="C91" s="111"/>
      <c r="D91" s="111"/>
      <c r="E91" s="111"/>
      <c r="F91" s="111"/>
      <c r="G91" s="111"/>
      <c r="H91" s="111"/>
      <c r="I91" s="111"/>
      <c r="J91" s="111"/>
      <c r="K91" s="112"/>
    </row>
    <row r="92" spans="1:12" ht="13.8" hidden="1" thickBot="1" x14ac:dyDescent="0.3">
      <c r="B92" s="13" t="s">
        <v>16</v>
      </c>
      <c r="C92" s="14" t="e">
        <f>((IF(#REF!="","0",1)*#REF!)+(IF(#REF!="","0",1)*#REF!)+(IF(#REF!="","0",1)*#REF!))</f>
        <v>#REF!</v>
      </c>
      <c r="D92" s="15" t="e">
        <f>((IF(#REF!="","0",2)*#REF!)+(IF(#REF!="","0",2)*#REF!)+(IF(#REF!="","0",2)*#REF!))</f>
        <v>#REF!</v>
      </c>
      <c r="E92" s="15" t="e">
        <f>((IF(#REF!="","0",3)*#REF!)+(IF(#REF!="","0",3)*#REF!)+(IF(#REF!="","0",3)*#REF!))</f>
        <v>#REF!</v>
      </c>
      <c r="F92" s="15" t="e">
        <f>((IF(#REF!="","0",4)*#REF!)+(IF(#REF!="","0",4)*#REF!)+(IF(#REF!="","0",4)*#REF!))</f>
        <v>#REF!</v>
      </c>
      <c r="G92" s="15" t="e">
        <f>((IF(#REF!="","0",5)*#REF!)+(IF(#REF!="","0",5)*#REF!)+(IF(#REF!="","0",5)*#REF!))</f>
        <v>#REF!</v>
      </c>
      <c r="H92" s="15" t="e">
        <f>((IF(#REF!="","0",6)*#REF!)+(IF(#REF!="","0",6)*#REF!)+(IF(#REF!="","0",6)*#REF!))</f>
        <v>#REF!</v>
      </c>
      <c r="I92" s="16" t="e">
        <f>((IF(#REF!="","0",7)*#REF!)+(IF(#REF!="","0",7)*#REF!)+(IF(#REF!="","0",7)*#REF!))</f>
        <v>#REF!</v>
      </c>
      <c r="J92" t="e">
        <f>SUM(C92:I92)</f>
        <v>#REF!</v>
      </c>
      <c r="K92" s="17" t="e">
        <f>J92/350</f>
        <v>#REF!</v>
      </c>
      <c r="L92" s="18"/>
    </row>
    <row r="93" spans="1:12" ht="13.8" hidden="1" thickBot="1" x14ac:dyDescent="0.3">
      <c r="B93" s="13" t="s">
        <v>17</v>
      </c>
      <c r="C93" s="19" t="e">
        <f>((IF(#REF!="","0",1)*#REF!)+(IF(#REF!="","0",1)*#REF!)+(IF(#REF!="","0",1)*#REF!)+(IF(#REF!="","0",1)*#REF!)+(IF(#REF!="","0",1)*#REF!)+(IF(#REF!="","0",1)*#REF!)+(IF(#REF!="","0",1)*#REF!))</f>
        <v>#REF!</v>
      </c>
      <c r="D93" s="19" t="e">
        <f>((IF(#REF!="","0",2)*#REF!)+(IF(#REF!="","0",2)*#REF!)+(IF(#REF!="","0",2)*#REF!)+(IF(#REF!="","0",2)*#REF!)+(IF(#REF!="","0",2)*#REF!)+(IF(#REF!="","0",2)*#REF!)+(IF(#REF!="","0",2)*#REF!))</f>
        <v>#REF!</v>
      </c>
      <c r="E93" s="19" t="e">
        <f>((IF(#REF!="","0",3)*#REF!)+(IF(#REF!="","0",3)*#REF!)+(IF(#REF!="","0",3)*#REF!)+(IF(#REF!="","0",3)*#REF!)+(IF(#REF!="","0",3)*#REF!)+(IF(#REF!="","0",3)*#REF!)+(IF(#REF!="","0",3)*#REF!))</f>
        <v>#REF!</v>
      </c>
      <c r="F93" s="19" t="e">
        <f>((IF(#REF!="","0",4)*#REF!)+(IF(#REF!="","0",4)*#REF!)+(IF(#REF!="","0",4)*#REF!)+(IF(#REF!="","0",4)*#REF!)+(IF(#REF!="","0",4)*#REF!)+(IF(#REF!="","0",4)*#REF!)+(IF(#REF!="","0",4)*#REF!))</f>
        <v>#REF!</v>
      </c>
      <c r="G93" s="19" t="e">
        <f>((IF(#REF!="","0",5)*#REF!)+(IF(#REF!="","0",5)*#REF!)+(IF(#REF!="","0",5)*#REF!)+(IF(#REF!="","0",5)*#REF!)+(IF(#REF!="","0",5)*#REF!)+(IF(#REF!="","0",5)*#REF!)+(IF(#REF!="","0",5)*#REF!))</f>
        <v>#REF!</v>
      </c>
      <c r="H93" s="19" t="e">
        <f>((IF(#REF!="","0",6)*#REF!)+(IF(#REF!="","0",6)*#REF!)+(IF(#REF!="","0",6)*#REF!)+(IF(#REF!="","0",6)*#REF!)+(IF(#REF!="","0",6)*#REF!)+(IF(#REF!="","0",6)*#REF!)+(IF(#REF!="","0",6)*#REF!))</f>
        <v>#REF!</v>
      </c>
      <c r="I93" s="19" t="e">
        <f>((IF(#REF!="","0",7)*#REF!)+(IF(#REF!="","0",7)*#REF!)+(IF(#REF!="","0",7)*#REF!)+(IF(#REF!="","0",7)*#REF!)+(IF(#REF!="","0",7)*#REF!)+(IF(#REF!="","0",7)*#REF!)+(IF(#REF!="","0",7)*#REF!))</f>
        <v>#REF!</v>
      </c>
      <c r="J93" s="20" t="e">
        <f>SUM(C93:I93)</f>
        <v>#REF!</v>
      </c>
      <c r="K93" s="17" t="e">
        <f>J93/350</f>
        <v>#REF!</v>
      </c>
      <c r="L93" s="18"/>
    </row>
    <row r="94" spans="1:12" ht="13.8" hidden="1" thickBot="1" x14ac:dyDescent="0.3">
      <c r="B94" s="21"/>
      <c r="C94" s="22"/>
      <c r="D94" s="22"/>
      <c r="E94" s="22"/>
      <c r="F94" s="22"/>
      <c r="G94" s="22"/>
      <c r="H94" s="22"/>
      <c r="I94" s="22"/>
      <c r="J94" s="22" t="e">
        <f>SUM(J92:J93)</f>
        <v>#REF!</v>
      </c>
      <c r="K94" s="23" t="e">
        <f>IF(J94&lt;490,0,J94/700)</f>
        <v>#REF!</v>
      </c>
      <c r="L94" s="18"/>
    </row>
  </sheetData>
  <mergeCells count="103">
    <mergeCell ref="B81:K81"/>
    <mergeCell ref="B82:K82"/>
    <mergeCell ref="B91:K91"/>
    <mergeCell ref="B73:C73"/>
    <mergeCell ref="B74:C74"/>
    <mergeCell ref="D75:G75"/>
    <mergeCell ref="H75:K75"/>
    <mergeCell ref="C78:D78"/>
    <mergeCell ref="E78:G79"/>
    <mergeCell ref="H78:K79"/>
    <mergeCell ref="C79:D79"/>
    <mergeCell ref="B66:C66"/>
    <mergeCell ref="B67:C67"/>
    <mergeCell ref="B68:C68"/>
    <mergeCell ref="B70:C70"/>
    <mergeCell ref="B71:C71"/>
    <mergeCell ref="B72:C72"/>
    <mergeCell ref="B58:C58"/>
    <mergeCell ref="B60:C60"/>
    <mergeCell ref="B61:C61"/>
    <mergeCell ref="B62:C62"/>
    <mergeCell ref="B63:C63"/>
    <mergeCell ref="B65:C65"/>
    <mergeCell ref="C51:F51"/>
    <mergeCell ref="D53:G53"/>
    <mergeCell ref="H53:J53"/>
    <mergeCell ref="B55:C55"/>
    <mergeCell ref="B56:C56"/>
    <mergeCell ref="B57:C57"/>
    <mergeCell ref="C47:F47"/>
    <mergeCell ref="H47:J47"/>
    <mergeCell ref="C48:F48"/>
    <mergeCell ref="H48:J49"/>
    <mergeCell ref="C49:F49"/>
    <mergeCell ref="C50:F50"/>
    <mergeCell ref="B36:C36"/>
    <mergeCell ref="B37:C37"/>
    <mergeCell ref="D38:G38"/>
    <mergeCell ref="H38:K38"/>
    <mergeCell ref="B39:K39"/>
    <mergeCell ref="B40:K40"/>
    <mergeCell ref="D28:G28"/>
    <mergeCell ref="H28:J28"/>
    <mergeCell ref="B30:C30"/>
    <mergeCell ref="B31:C31"/>
    <mergeCell ref="B33:C33"/>
    <mergeCell ref="B34:C34"/>
    <mergeCell ref="B26:F26"/>
    <mergeCell ref="G26:H26"/>
    <mergeCell ref="I26:J26"/>
    <mergeCell ref="B27:C27"/>
    <mergeCell ref="D27:F27"/>
    <mergeCell ref="G27:H27"/>
    <mergeCell ref="I27:J27"/>
    <mergeCell ref="B24:F24"/>
    <mergeCell ref="G24:H24"/>
    <mergeCell ref="I24:J24"/>
    <mergeCell ref="B25:F25"/>
    <mergeCell ref="G25:H25"/>
    <mergeCell ref="I25:J25"/>
    <mergeCell ref="B22:F22"/>
    <mergeCell ref="G22:H22"/>
    <mergeCell ref="I22:J22"/>
    <mergeCell ref="B23:F23"/>
    <mergeCell ref="G23:H23"/>
    <mergeCell ref="I23:J23"/>
    <mergeCell ref="B20:F20"/>
    <mergeCell ref="I20:J20"/>
    <mergeCell ref="G21:H21"/>
    <mergeCell ref="I21:J21"/>
    <mergeCell ref="B21:F21"/>
    <mergeCell ref="B17:F17"/>
    <mergeCell ref="I17:J17"/>
    <mergeCell ref="B18:F18"/>
    <mergeCell ref="I18:J18"/>
    <mergeCell ref="B19:F19"/>
    <mergeCell ref="I19:J19"/>
    <mergeCell ref="B14:F14"/>
    <mergeCell ref="G14:H14"/>
    <mergeCell ref="I14:J14"/>
    <mergeCell ref="B15:F15"/>
    <mergeCell ref="I15:J15"/>
    <mergeCell ref="B16:F16"/>
    <mergeCell ref="I16:J16"/>
    <mergeCell ref="B8:F8"/>
    <mergeCell ref="B9:F9"/>
    <mergeCell ref="B10:F10"/>
    <mergeCell ref="B11:F11"/>
    <mergeCell ref="B12:F12"/>
    <mergeCell ref="B13:F13"/>
    <mergeCell ref="C5:F5"/>
    <mergeCell ref="B6:F6"/>
    <mergeCell ref="G6:H6"/>
    <mergeCell ref="I6:J6"/>
    <mergeCell ref="B7:F7"/>
    <mergeCell ref="G7:H7"/>
    <mergeCell ref="I7:J7"/>
    <mergeCell ref="C1:F1"/>
    <mergeCell ref="H1:J1"/>
    <mergeCell ref="C2:F2"/>
    <mergeCell ref="H2:J3"/>
    <mergeCell ref="C3:F3"/>
    <mergeCell ref="C4:F4"/>
  </mergeCells>
  <pageMargins left="0.78740157480314965" right="0.39370078740157483" top="0.59055118110236227" bottom="0.51181102362204722" header="0.23622047244094491" footer="0.31496062992125984"/>
  <pageSetup paperSize="9" scale="70" orientation="portrait" r:id="rId1"/>
  <headerFooter alignWithMargins="0">
    <oddHeader>&amp;L&amp;"Tahoma,Corsivo"&amp;11COMUNE DI xxxxxxxxxxxxxxxxxx&amp;C&amp;"Tahoma,Grassetto"&amp;11SCHEDA DI VALUTAZIONE DELLA
 PERFORMANCE INDIVIDUALE</oddHeader>
    <oddFooter>&amp;LFirma compilatore:&amp;CFirma interessato:&amp;RData compilazione</oddFooter>
  </headerFooter>
  <rowBreaks count="1" manualBreakCount="1">
    <brk id="46" min="1" max="10" man="1"/>
  </rowBreaks>
  <colBreaks count="1" manualBreakCount="1">
    <brk id="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Istruttore direttivo_amministra</vt:lpstr>
      <vt:lpstr>Esecutore collaboratore amminis</vt:lpstr>
      <vt:lpstr>Polizia locale</vt:lpstr>
      <vt:lpstr>Educatore</vt:lpstr>
      <vt:lpstr>Operaio</vt:lpstr>
      <vt:lpstr>ASA</vt:lpstr>
      <vt:lpstr>ASA!Area_stampa</vt:lpstr>
      <vt:lpstr>Educatore!Area_stampa</vt:lpstr>
      <vt:lpstr>'Esecutore collaboratore amminis'!Area_stampa</vt:lpstr>
      <vt:lpstr>'Istruttore direttivo_amministra'!Area_stampa</vt:lpstr>
      <vt:lpstr>Operaio!Area_stampa</vt:lpstr>
      <vt:lpstr>'Polizia locale'!Area_stampa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gruppo valutazione</dc:creator>
  <cp:lastModifiedBy>Alice Bertolotti (Dasein)</cp:lastModifiedBy>
  <cp:lastPrinted>2021-02-21T09:39:30Z</cp:lastPrinted>
  <dcterms:created xsi:type="dcterms:W3CDTF">2018-01-06T09:47:29Z</dcterms:created>
  <dcterms:modified xsi:type="dcterms:W3CDTF">2023-12-21T12:03:10Z</dcterms:modified>
</cp:coreProperties>
</file>